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vrfile\保存\01本庁\01保_健康医療対策\R05年度\健康づくり係\0702保健ー指導\01総合保健\R5はまチャレ\R6はまチャレ\記録応募用紙\"/>
    </mc:Choice>
  </mc:AlternateContent>
  <bookViews>
    <workbookView xWindow="0" yWindow="0" windowWidth="28800" windowHeight="12450" activeTab="1"/>
  </bookViews>
  <sheets>
    <sheet name="記録表 (手書き印刷用)" sheetId="16" r:id="rId1"/>
    <sheet name="記録表(入力用)" sheetId="11" r:id="rId2"/>
    <sheet name="記録表 (記入例) " sheetId="10" r:id="rId3"/>
    <sheet name="ポイント付与数" sheetId="14" r:id="rId4"/>
    <sheet name="チラシ" sheetId="17" r:id="rId5"/>
  </sheets>
  <definedNames>
    <definedName name="_xlnm.Print_Area" localSheetId="2">'記録表 (記入例) '!$A$1:$AD$52</definedName>
    <definedName name="_xlnm.Print_Area" localSheetId="0">'記録表 (手書き印刷用)'!$A$1:$AE$53</definedName>
    <definedName name="_xlnm.Print_Area" localSheetId="1">'記録表(入力用)'!$A$1:$AE$54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0" l="1"/>
  <c r="L20" i="10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52" i="11"/>
  <c r="L33" i="10" l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AA50" i="11"/>
  <c r="Z50" i="11"/>
  <c r="Y50" i="11"/>
  <c r="X50" i="11"/>
  <c r="W50" i="11"/>
  <c r="V50" i="11"/>
  <c r="AA49" i="11"/>
  <c r="Z49" i="11"/>
  <c r="Y49" i="11"/>
  <c r="X49" i="11"/>
  <c r="W49" i="11"/>
  <c r="V49" i="11"/>
  <c r="U49" i="11" s="1"/>
  <c r="AA48" i="11"/>
  <c r="Z48" i="11"/>
  <c r="Y48" i="11"/>
  <c r="X48" i="11"/>
  <c r="W48" i="11"/>
  <c r="V48" i="11"/>
  <c r="AA47" i="11"/>
  <c r="Z47" i="11"/>
  <c r="Y47" i="11"/>
  <c r="X47" i="11"/>
  <c r="W47" i="11"/>
  <c r="V47" i="11"/>
  <c r="AA46" i="11"/>
  <c r="Z46" i="11"/>
  <c r="Y46" i="11"/>
  <c r="X46" i="11"/>
  <c r="W46" i="11"/>
  <c r="V46" i="11"/>
  <c r="AA45" i="11"/>
  <c r="Z45" i="11"/>
  <c r="Y45" i="11"/>
  <c r="X45" i="11"/>
  <c r="W45" i="11"/>
  <c r="V45" i="11"/>
  <c r="U45" i="11" s="1"/>
  <c r="AA44" i="11"/>
  <c r="Z44" i="11"/>
  <c r="Y44" i="11"/>
  <c r="X44" i="11"/>
  <c r="W44" i="11"/>
  <c r="V44" i="11"/>
  <c r="AA43" i="11"/>
  <c r="Z43" i="11"/>
  <c r="Y43" i="11"/>
  <c r="X43" i="11"/>
  <c r="W43" i="11"/>
  <c r="V43" i="11"/>
  <c r="AA42" i="11"/>
  <c r="Z42" i="11"/>
  <c r="Y42" i="11"/>
  <c r="X42" i="11"/>
  <c r="W42" i="11"/>
  <c r="V42" i="11"/>
  <c r="AA41" i="11"/>
  <c r="Z41" i="11"/>
  <c r="Y41" i="11"/>
  <c r="X41" i="11"/>
  <c r="W41" i="11"/>
  <c r="V41" i="11"/>
  <c r="AA40" i="11"/>
  <c r="Z40" i="11"/>
  <c r="Y40" i="11"/>
  <c r="X40" i="11"/>
  <c r="W40" i="11"/>
  <c r="V40" i="11"/>
  <c r="AA39" i="11"/>
  <c r="Z39" i="11"/>
  <c r="Y39" i="11"/>
  <c r="X39" i="11"/>
  <c r="W39" i="11"/>
  <c r="V39" i="11"/>
  <c r="AA38" i="11"/>
  <c r="Z38" i="11"/>
  <c r="Y38" i="11"/>
  <c r="X38" i="11"/>
  <c r="W38" i="11"/>
  <c r="V38" i="11"/>
  <c r="AA37" i="11"/>
  <c r="Z37" i="11"/>
  <c r="Y37" i="11"/>
  <c r="X37" i="11"/>
  <c r="W37" i="11"/>
  <c r="V37" i="11"/>
  <c r="U37" i="11" s="1"/>
  <c r="AA36" i="11"/>
  <c r="Z36" i="11"/>
  <c r="Y36" i="11"/>
  <c r="X36" i="11"/>
  <c r="W36" i="11"/>
  <c r="V36" i="11"/>
  <c r="AA35" i="11"/>
  <c r="Z35" i="11"/>
  <c r="Y35" i="11"/>
  <c r="X35" i="11"/>
  <c r="W35" i="11"/>
  <c r="V35" i="11"/>
  <c r="AA34" i="11"/>
  <c r="Z34" i="11"/>
  <c r="Y34" i="11"/>
  <c r="X34" i="11"/>
  <c r="W34" i="11"/>
  <c r="V34" i="11"/>
  <c r="AA33" i="11"/>
  <c r="Z33" i="11"/>
  <c r="Y33" i="11"/>
  <c r="X33" i="11"/>
  <c r="W33" i="11"/>
  <c r="V33" i="11"/>
  <c r="AA32" i="11"/>
  <c r="Z32" i="11"/>
  <c r="Y32" i="11"/>
  <c r="X32" i="11"/>
  <c r="W32" i="11"/>
  <c r="V32" i="11"/>
  <c r="AA31" i="11"/>
  <c r="Z31" i="11"/>
  <c r="Y31" i="11"/>
  <c r="X31" i="11"/>
  <c r="W31" i="11"/>
  <c r="V31" i="11"/>
  <c r="AA30" i="11"/>
  <c r="Z30" i="11"/>
  <c r="Y30" i="11"/>
  <c r="X30" i="11"/>
  <c r="W30" i="11"/>
  <c r="V30" i="11"/>
  <c r="AA29" i="11"/>
  <c r="Z29" i="11"/>
  <c r="Y29" i="11"/>
  <c r="X29" i="11"/>
  <c r="W29" i="11"/>
  <c r="V29" i="11"/>
  <c r="AA28" i="11"/>
  <c r="Z28" i="11"/>
  <c r="Y28" i="11"/>
  <c r="X28" i="11"/>
  <c r="W28" i="11"/>
  <c r="V28" i="11"/>
  <c r="AA27" i="11"/>
  <c r="Z27" i="11"/>
  <c r="Y27" i="11"/>
  <c r="X27" i="11"/>
  <c r="W27" i="11"/>
  <c r="V27" i="11"/>
  <c r="AA26" i="11"/>
  <c r="Z26" i="11"/>
  <c r="Y26" i="11"/>
  <c r="X26" i="11"/>
  <c r="W26" i="11"/>
  <c r="V26" i="11"/>
  <c r="AA25" i="11"/>
  <c r="Z25" i="11"/>
  <c r="Y25" i="11"/>
  <c r="X25" i="11"/>
  <c r="W25" i="11"/>
  <c r="V25" i="11"/>
  <c r="AA24" i="11"/>
  <c r="Z24" i="11"/>
  <c r="Y24" i="11"/>
  <c r="X24" i="11"/>
  <c r="W24" i="11"/>
  <c r="V24" i="11"/>
  <c r="AA23" i="11"/>
  <c r="Z23" i="11"/>
  <c r="Y23" i="11"/>
  <c r="X23" i="11"/>
  <c r="W23" i="11"/>
  <c r="V23" i="11"/>
  <c r="AA22" i="11"/>
  <c r="Z22" i="11"/>
  <c r="Y22" i="11"/>
  <c r="X22" i="11"/>
  <c r="W22" i="11"/>
  <c r="V22" i="11"/>
  <c r="AA21" i="11"/>
  <c r="Z21" i="11"/>
  <c r="Y21" i="11"/>
  <c r="X21" i="11"/>
  <c r="W21" i="11"/>
  <c r="V21" i="11"/>
  <c r="AA20" i="11"/>
  <c r="Z20" i="11"/>
  <c r="Y20" i="11"/>
  <c r="X20" i="11"/>
  <c r="W20" i="11"/>
  <c r="V20" i="11"/>
  <c r="AA19" i="11"/>
  <c r="T19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21" i="11"/>
  <c r="D20" i="11"/>
  <c r="U29" i="11" l="1"/>
  <c r="U33" i="11"/>
  <c r="U35" i="11"/>
  <c r="U36" i="11"/>
  <c r="U25" i="11"/>
  <c r="U27" i="11"/>
  <c r="U28" i="11"/>
  <c r="U41" i="11"/>
  <c r="U43" i="11"/>
  <c r="U44" i="11"/>
  <c r="U21" i="11"/>
  <c r="U23" i="11"/>
  <c r="U24" i="11"/>
  <c r="U31" i="11"/>
  <c r="U32" i="11"/>
  <c r="U39" i="11"/>
  <c r="U40" i="11"/>
  <c r="U47" i="11"/>
  <c r="U48" i="11"/>
  <c r="U22" i="11"/>
  <c r="U26" i="11"/>
  <c r="U30" i="11"/>
  <c r="U34" i="11"/>
  <c r="U38" i="11"/>
  <c r="U42" i="11"/>
  <c r="U46" i="11"/>
  <c r="U50" i="11"/>
  <c r="U20" i="11"/>
  <c r="AB50" i="16" l="1"/>
  <c r="AC50" i="16" s="1"/>
  <c r="AB49" i="16"/>
  <c r="AC49" i="16" s="1"/>
  <c r="AB48" i="16"/>
  <c r="AC48" i="16" s="1"/>
  <c r="AB47" i="16"/>
  <c r="AC47" i="16" s="1"/>
  <c r="Z19" i="16"/>
  <c r="AA38" i="16" s="1"/>
  <c r="Y19" i="16"/>
  <c r="X19" i="16"/>
  <c r="W19" i="16"/>
  <c r="V19" i="16"/>
  <c r="V49" i="16" s="1"/>
  <c r="U49" i="16" s="1"/>
  <c r="S19" i="16"/>
  <c r="T46" i="16" s="1"/>
  <c r="R19" i="16"/>
  <c r="Q19" i="16"/>
  <c r="P19" i="16"/>
  <c r="O19" i="16"/>
  <c r="O38" i="16" s="1"/>
  <c r="N38" i="16" s="1"/>
  <c r="AA17" i="16"/>
  <c r="Z17" i="16"/>
  <c r="Y17" i="16"/>
  <c r="X17" i="16"/>
  <c r="W17" i="16"/>
  <c r="V17" i="16"/>
  <c r="T17" i="16"/>
  <c r="S17" i="16"/>
  <c r="R17" i="16"/>
  <c r="Q17" i="16"/>
  <c r="P17" i="16"/>
  <c r="O17" i="16"/>
  <c r="B27" i="14"/>
  <c r="B28" i="14"/>
  <c r="B29" i="14"/>
  <c r="B30" i="14"/>
  <c r="B26" i="14"/>
  <c r="O20" i="16" l="1"/>
  <c r="N20" i="16" s="1"/>
  <c r="O22" i="16"/>
  <c r="N22" i="16" s="1"/>
  <c r="O24" i="16"/>
  <c r="N24" i="16" s="1"/>
  <c r="O26" i="16"/>
  <c r="N26" i="16" s="1"/>
  <c r="O28" i="16"/>
  <c r="N28" i="16" s="1"/>
  <c r="O30" i="16"/>
  <c r="N30" i="16" s="1"/>
  <c r="O32" i="16"/>
  <c r="N32" i="16" s="1"/>
  <c r="O34" i="16"/>
  <c r="N34" i="16" s="1"/>
  <c r="O36" i="16"/>
  <c r="N36" i="16" s="1"/>
  <c r="V39" i="16"/>
  <c r="U39" i="16" s="1"/>
  <c r="V43" i="16"/>
  <c r="U43" i="16" s="1"/>
  <c r="V47" i="16"/>
  <c r="U47" i="16" s="1"/>
  <c r="T19" i="16"/>
  <c r="AA19" i="16"/>
  <c r="AA20" i="16"/>
  <c r="AA22" i="16"/>
  <c r="AA24" i="16"/>
  <c r="AA26" i="16"/>
  <c r="AA28" i="16"/>
  <c r="AA30" i="16"/>
  <c r="AA32" i="16"/>
  <c r="AA34" i="16"/>
  <c r="AA36" i="16"/>
  <c r="T42" i="16"/>
  <c r="Q50" i="16"/>
  <c r="Q49" i="16"/>
  <c r="Q48" i="16"/>
  <c r="Q47" i="16"/>
  <c r="Q46" i="16"/>
  <c r="Q45" i="16"/>
  <c r="Q44" i="16"/>
  <c r="Q43" i="16"/>
  <c r="Q42" i="16"/>
  <c r="Q41" i="16"/>
  <c r="Q40" i="16"/>
  <c r="S50" i="16"/>
  <c r="S49" i="16"/>
  <c r="S48" i="16"/>
  <c r="S47" i="16"/>
  <c r="S46" i="16"/>
  <c r="S45" i="16"/>
  <c r="S44" i="16"/>
  <c r="S43" i="16"/>
  <c r="S42" i="16"/>
  <c r="S41" i="16"/>
  <c r="S40" i="16"/>
  <c r="X50" i="16"/>
  <c r="X49" i="16"/>
  <c r="X48" i="16"/>
  <c r="X47" i="16"/>
  <c r="X45" i="16"/>
  <c r="X43" i="16"/>
  <c r="X41" i="16"/>
  <c r="X39" i="16"/>
  <c r="X38" i="16"/>
  <c r="X37" i="16"/>
  <c r="X36" i="16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Z46" i="16"/>
  <c r="Z44" i="16"/>
  <c r="Z42" i="16"/>
  <c r="Z40" i="16"/>
  <c r="Z38" i="16"/>
  <c r="Z37" i="16"/>
  <c r="Z36" i="16"/>
  <c r="Z35" i="16"/>
  <c r="Z34" i="16"/>
  <c r="Z33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Q20" i="16"/>
  <c r="S20" i="16"/>
  <c r="W20" i="16"/>
  <c r="Q21" i="16"/>
  <c r="Y21" i="16"/>
  <c r="S22" i="16"/>
  <c r="W22" i="16"/>
  <c r="Q23" i="16"/>
  <c r="Y23" i="16"/>
  <c r="S24" i="16"/>
  <c r="W24" i="16"/>
  <c r="Q25" i="16"/>
  <c r="Y25" i="16"/>
  <c r="S26" i="16"/>
  <c r="W26" i="16"/>
  <c r="Q27" i="16"/>
  <c r="Y27" i="16"/>
  <c r="S28" i="16"/>
  <c r="W28" i="16"/>
  <c r="Q29" i="16"/>
  <c r="Y29" i="16"/>
  <c r="S30" i="16"/>
  <c r="W30" i="16"/>
  <c r="Q31" i="16"/>
  <c r="Y31" i="16"/>
  <c r="S32" i="16"/>
  <c r="W32" i="16"/>
  <c r="Q33" i="16"/>
  <c r="Y33" i="16"/>
  <c r="S34" i="16"/>
  <c r="W34" i="16"/>
  <c r="Q35" i="16"/>
  <c r="Y35" i="16"/>
  <c r="S36" i="16"/>
  <c r="W36" i="16"/>
  <c r="Q37" i="16"/>
  <c r="Y37" i="16"/>
  <c r="S38" i="16"/>
  <c r="W38" i="16"/>
  <c r="Q39" i="16"/>
  <c r="P40" i="16"/>
  <c r="X40" i="16"/>
  <c r="R41" i="16"/>
  <c r="Z41" i="16"/>
  <c r="P44" i="16"/>
  <c r="X44" i="16"/>
  <c r="R45" i="16"/>
  <c r="Z45" i="16"/>
  <c r="R48" i="16"/>
  <c r="Z48" i="16"/>
  <c r="R50" i="16"/>
  <c r="Z50" i="16"/>
  <c r="O50" i="16"/>
  <c r="N50" i="16" s="1"/>
  <c r="O49" i="16"/>
  <c r="N49" i="16" s="1"/>
  <c r="O48" i="16"/>
  <c r="N48" i="16" s="1"/>
  <c r="O47" i="16"/>
  <c r="N47" i="16" s="1"/>
  <c r="O46" i="16"/>
  <c r="N46" i="16" s="1"/>
  <c r="O45" i="16"/>
  <c r="N45" i="16" s="1"/>
  <c r="O44" i="16"/>
  <c r="N44" i="16" s="1"/>
  <c r="O43" i="16"/>
  <c r="N43" i="16" s="1"/>
  <c r="O42" i="16"/>
  <c r="N42" i="16" s="1"/>
  <c r="O41" i="16"/>
  <c r="N41" i="16" s="1"/>
  <c r="O40" i="16"/>
  <c r="N40" i="16" s="1"/>
  <c r="P50" i="16"/>
  <c r="P49" i="16"/>
  <c r="P48" i="16"/>
  <c r="P47" i="16"/>
  <c r="P45" i="16"/>
  <c r="P43" i="16"/>
  <c r="P41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R46" i="16"/>
  <c r="R44" i="16"/>
  <c r="R42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T50" i="16"/>
  <c r="T49" i="16"/>
  <c r="T48" i="16"/>
  <c r="T47" i="16"/>
  <c r="T45" i="16"/>
  <c r="T43" i="16"/>
  <c r="T41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W50" i="16"/>
  <c r="W49" i="16"/>
  <c r="W48" i="16"/>
  <c r="W47" i="16"/>
  <c r="W46" i="16"/>
  <c r="W45" i="16"/>
  <c r="W44" i="16"/>
  <c r="W43" i="16"/>
  <c r="W42" i="16"/>
  <c r="W41" i="16"/>
  <c r="W40" i="16"/>
  <c r="W39" i="16"/>
  <c r="V46" i="16"/>
  <c r="U46" i="16" s="1"/>
  <c r="V44" i="16"/>
  <c r="U44" i="16" s="1"/>
  <c r="V42" i="16"/>
  <c r="U42" i="16" s="1"/>
  <c r="V40" i="16"/>
  <c r="U40" i="16" s="1"/>
  <c r="V38" i="16"/>
  <c r="U38" i="16" s="1"/>
  <c r="V37" i="16"/>
  <c r="U37" i="16" s="1"/>
  <c r="V36" i="16"/>
  <c r="U36" i="16" s="1"/>
  <c r="V35" i="16"/>
  <c r="U35" i="16" s="1"/>
  <c r="V34" i="16"/>
  <c r="U34" i="16" s="1"/>
  <c r="V33" i="16"/>
  <c r="U33" i="16" s="1"/>
  <c r="V32" i="16"/>
  <c r="U32" i="16" s="1"/>
  <c r="V31" i="16"/>
  <c r="U31" i="16" s="1"/>
  <c r="V30" i="16"/>
  <c r="U30" i="16" s="1"/>
  <c r="V29" i="16"/>
  <c r="U29" i="16" s="1"/>
  <c r="V28" i="16"/>
  <c r="U28" i="16" s="1"/>
  <c r="V27" i="16"/>
  <c r="U27" i="16" s="1"/>
  <c r="V26" i="16"/>
  <c r="U26" i="16" s="1"/>
  <c r="V25" i="16"/>
  <c r="U25" i="16" s="1"/>
  <c r="V24" i="16"/>
  <c r="U24" i="16" s="1"/>
  <c r="V23" i="16"/>
  <c r="U23" i="16" s="1"/>
  <c r="V22" i="16"/>
  <c r="U22" i="16" s="1"/>
  <c r="V21" i="16"/>
  <c r="U21" i="16" s="1"/>
  <c r="Y50" i="16"/>
  <c r="Y49" i="16"/>
  <c r="Y48" i="16"/>
  <c r="Y47" i="16"/>
  <c r="Y46" i="16"/>
  <c r="Y45" i="16"/>
  <c r="Y44" i="16"/>
  <c r="Y43" i="16"/>
  <c r="Y42" i="16"/>
  <c r="Y41" i="16"/>
  <c r="Y40" i="16"/>
  <c r="Y39" i="16"/>
  <c r="AA50" i="16"/>
  <c r="AA49" i="16"/>
  <c r="AA48" i="16"/>
  <c r="AA47" i="16"/>
  <c r="AA46" i="16"/>
  <c r="AA45" i="16"/>
  <c r="AA44" i="16"/>
  <c r="AA43" i="16"/>
  <c r="AA42" i="16"/>
  <c r="AA41" i="16"/>
  <c r="AA40" i="16"/>
  <c r="AA39" i="16"/>
  <c r="P20" i="16"/>
  <c r="R20" i="16"/>
  <c r="T20" i="16"/>
  <c r="V20" i="16"/>
  <c r="U20" i="16" s="1"/>
  <c r="Y20" i="16"/>
  <c r="O21" i="16"/>
  <c r="N21" i="16" s="1"/>
  <c r="S21" i="16"/>
  <c r="W21" i="16"/>
  <c r="AA21" i="16"/>
  <c r="Q22" i="16"/>
  <c r="Y22" i="16"/>
  <c r="O23" i="16"/>
  <c r="N23" i="16" s="1"/>
  <c r="S23" i="16"/>
  <c r="W23" i="16"/>
  <c r="AA23" i="16"/>
  <c r="Q24" i="16"/>
  <c r="Y24" i="16"/>
  <c r="O25" i="16"/>
  <c r="N25" i="16" s="1"/>
  <c r="S25" i="16"/>
  <c r="W25" i="16"/>
  <c r="AA25" i="16"/>
  <c r="Q26" i="16"/>
  <c r="Y26" i="16"/>
  <c r="O27" i="16"/>
  <c r="N27" i="16" s="1"/>
  <c r="S27" i="16"/>
  <c r="W27" i="16"/>
  <c r="AA27" i="16"/>
  <c r="Q28" i="16"/>
  <c r="Y28" i="16"/>
  <c r="O29" i="16"/>
  <c r="N29" i="16" s="1"/>
  <c r="S29" i="16"/>
  <c r="W29" i="16"/>
  <c r="AA29" i="16"/>
  <c r="Q30" i="16"/>
  <c r="Y30" i="16"/>
  <c r="O31" i="16"/>
  <c r="N31" i="16" s="1"/>
  <c r="S31" i="16"/>
  <c r="W31" i="16"/>
  <c r="AA31" i="16"/>
  <c r="Q32" i="16"/>
  <c r="Y32" i="16"/>
  <c r="O33" i="16"/>
  <c r="N33" i="16" s="1"/>
  <c r="S33" i="16"/>
  <c r="W33" i="16"/>
  <c r="AA33" i="16"/>
  <c r="Q34" i="16"/>
  <c r="Y34" i="16"/>
  <c r="O35" i="16"/>
  <c r="N35" i="16" s="1"/>
  <c r="S35" i="16"/>
  <c r="W35" i="16"/>
  <c r="AA35" i="16"/>
  <c r="Q36" i="16"/>
  <c r="Y36" i="16"/>
  <c r="O37" i="16"/>
  <c r="N37" i="16" s="1"/>
  <c r="S37" i="16"/>
  <c r="W37" i="16"/>
  <c r="AA37" i="16"/>
  <c r="Q38" i="16"/>
  <c r="Y38" i="16"/>
  <c r="O39" i="16"/>
  <c r="N39" i="16" s="1"/>
  <c r="S39" i="16"/>
  <c r="Z39" i="16"/>
  <c r="T40" i="16"/>
  <c r="V41" i="16"/>
  <c r="U41" i="16" s="1"/>
  <c r="P42" i="16"/>
  <c r="X42" i="16"/>
  <c r="R43" i="16"/>
  <c r="Z43" i="16"/>
  <c r="T44" i="16"/>
  <c r="V45" i="16"/>
  <c r="U45" i="16" s="1"/>
  <c r="P46" i="16"/>
  <c r="X46" i="16"/>
  <c r="R47" i="16"/>
  <c r="Z47" i="16"/>
  <c r="V48" i="16"/>
  <c r="U48" i="16" s="1"/>
  <c r="R49" i="16"/>
  <c r="Z49" i="16"/>
  <c r="V50" i="16"/>
  <c r="U50" i="16" s="1"/>
  <c r="B20" i="14"/>
  <c r="B19" i="14"/>
  <c r="B18" i="14"/>
  <c r="B17" i="14"/>
  <c r="B16" i="14"/>
  <c r="B10" i="14"/>
  <c r="B9" i="14"/>
  <c r="B8" i="14"/>
  <c r="B7" i="14"/>
  <c r="B6" i="14"/>
  <c r="AB50" i="11" l="1"/>
  <c r="AC50" i="11" s="1"/>
  <c r="AB49" i="11"/>
  <c r="AC49" i="11" s="1"/>
  <c r="AB48" i="11"/>
  <c r="AC48" i="11" s="1"/>
  <c r="AB47" i="11"/>
  <c r="AC47" i="11" s="1"/>
  <c r="T48" i="11"/>
  <c r="O34" i="11"/>
  <c r="O21" i="11" l="1"/>
  <c r="O23" i="11"/>
  <c r="O25" i="11"/>
  <c r="O27" i="11"/>
  <c r="O29" i="11"/>
  <c r="O31" i="11"/>
  <c r="O33" i="11"/>
  <c r="T34" i="11"/>
  <c r="T35" i="11"/>
  <c r="T36" i="11"/>
  <c r="T37" i="11"/>
  <c r="T38" i="11"/>
  <c r="T39" i="11"/>
  <c r="T40" i="11"/>
  <c r="O20" i="11"/>
  <c r="O22" i="11"/>
  <c r="O24" i="11"/>
  <c r="O26" i="11"/>
  <c r="O28" i="11"/>
  <c r="O30" i="11"/>
  <c r="O32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P50" i="11"/>
  <c r="P40" i="11"/>
  <c r="P39" i="11"/>
  <c r="P38" i="11"/>
  <c r="P37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R47" i="11"/>
  <c r="R45" i="11"/>
  <c r="R43" i="11"/>
  <c r="R41" i="11"/>
  <c r="Q20" i="11"/>
  <c r="S21" i="11"/>
  <c r="Q22" i="11"/>
  <c r="S23" i="11"/>
  <c r="Q24" i="11"/>
  <c r="S25" i="11"/>
  <c r="Q26" i="11"/>
  <c r="S27" i="11"/>
  <c r="Q28" i="11"/>
  <c r="S29" i="11"/>
  <c r="Q30" i="11"/>
  <c r="S31" i="11"/>
  <c r="Q32" i="11"/>
  <c r="S33" i="11"/>
  <c r="Q34" i="11"/>
  <c r="P35" i="11"/>
  <c r="P36" i="11"/>
  <c r="S20" i="11"/>
  <c r="Q21" i="11"/>
  <c r="S22" i="11"/>
  <c r="Q23" i="11"/>
  <c r="S24" i="11"/>
  <c r="Q25" i="11"/>
  <c r="S26" i="11"/>
  <c r="Q27" i="11"/>
  <c r="S28" i="11"/>
  <c r="Q29" i="11"/>
  <c r="S30" i="11"/>
  <c r="Q31" i="11"/>
  <c r="S32" i="11"/>
  <c r="Q33" i="11"/>
  <c r="O50" i="11"/>
  <c r="O49" i="11"/>
  <c r="O48" i="11"/>
  <c r="O47" i="11"/>
  <c r="O46" i="11"/>
  <c r="O45" i="11"/>
  <c r="O44" i="11"/>
  <c r="O43" i="11"/>
  <c r="O42" i="11"/>
  <c r="O41" i="11"/>
  <c r="P49" i="11"/>
  <c r="P47" i="11"/>
  <c r="P46" i="11"/>
  <c r="P45" i="11"/>
  <c r="P44" i="11"/>
  <c r="P43" i="11"/>
  <c r="P42" i="11"/>
  <c r="P41" i="11"/>
  <c r="O40" i="11"/>
  <c r="O39" i="11"/>
  <c r="O38" i="11"/>
  <c r="O37" i="11"/>
  <c r="O36" i="11"/>
  <c r="O35" i="11"/>
  <c r="R50" i="11"/>
  <c r="R48" i="11"/>
  <c r="T49" i="11"/>
  <c r="T47" i="11"/>
  <c r="T46" i="11"/>
  <c r="T45" i="11"/>
  <c r="T44" i="11"/>
  <c r="T43" i="11"/>
  <c r="T42" i="11"/>
  <c r="T41" i="11"/>
  <c r="P20" i="11"/>
  <c r="R20" i="11"/>
  <c r="T20" i="11"/>
  <c r="P21" i="11"/>
  <c r="R21" i="11"/>
  <c r="T21" i="11"/>
  <c r="P22" i="11"/>
  <c r="R22" i="11"/>
  <c r="T22" i="11"/>
  <c r="P23" i="11"/>
  <c r="R23" i="11"/>
  <c r="T23" i="11"/>
  <c r="P24" i="11"/>
  <c r="R24" i="11"/>
  <c r="T24" i="11"/>
  <c r="P25" i="11"/>
  <c r="R25" i="11"/>
  <c r="T25" i="11"/>
  <c r="P26" i="11"/>
  <c r="R26" i="11"/>
  <c r="T26" i="11"/>
  <c r="P27" i="11"/>
  <c r="R27" i="11"/>
  <c r="T27" i="11"/>
  <c r="P28" i="11"/>
  <c r="R28" i="11"/>
  <c r="T28" i="11"/>
  <c r="P29" i="11"/>
  <c r="R29" i="11"/>
  <c r="T29" i="11"/>
  <c r="P30" i="11"/>
  <c r="R30" i="11"/>
  <c r="T30" i="11"/>
  <c r="P31" i="11"/>
  <c r="R31" i="11"/>
  <c r="T31" i="11"/>
  <c r="P32" i="11"/>
  <c r="R32" i="11"/>
  <c r="T32" i="11"/>
  <c r="P33" i="11"/>
  <c r="R33" i="11"/>
  <c r="T33" i="11"/>
  <c r="P34" i="11"/>
  <c r="R34" i="11"/>
  <c r="R35" i="11"/>
  <c r="R36" i="11"/>
  <c r="R37" i="11"/>
  <c r="R38" i="11"/>
  <c r="R39" i="11"/>
  <c r="R40" i="11"/>
  <c r="R42" i="11"/>
  <c r="R44" i="11"/>
  <c r="R46" i="11"/>
  <c r="P48" i="11"/>
  <c r="R49" i="11"/>
  <c r="T50" i="11"/>
  <c r="AB49" i="10"/>
  <c r="AC49" i="10" s="1"/>
  <c r="AB48" i="10"/>
  <c r="AC48" i="10" s="1"/>
  <c r="AB47" i="10"/>
  <c r="AC47" i="10" s="1"/>
  <c r="AB46" i="10"/>
  <c r="AC46" i="10" s="1"/>
  <c r="O34" i="10"/>
  <c r="N34" i="10" s="1"/>
  <c r="AA18" i="10"/>
  <c r="Z18" i="10"/>
  <c r="AA38" i="10" s="1"/>
  <c r="Y18" i="10"/>
  <c r="X18" i="10"/>
  <c r="W18" i="10"/>
  <c r="V18" i="10"/>
  <c r="V45" i="10" s="1"/>
  <c r="U45" i="10" s="1"/>
  <c r="T18" i="10"/>
  <c r="S18" i="10"/>
  <c r="T47" i="10" s="1"/>
  <c r="R18" i="10"/>
  <c r="Q18" i="10"/>
  <c r="P18" i="10"/>
  <c r="O18" i="10"/>
  <c r="O19" i="10" s="1"/>
  <c r="N19" i="10" s="1"/>
  <c r="AA16" i="10"/>
  <c r="Z16" i="10"/>
  <c r="Y16" i="10"/>
  <c r="X16" i="10"/>
  <c r="W16" i="10"/>
  <c r="V16" i="10"/>
  <c r="T16" i="10"/>
  <c r="S16" i="10"/>
  <c r="R16" i="10"/>
  <c r="Q16" i="10"/>
  <c r="P16" i="10"/>
  <c r="O16" i="10"/>
  <c r="O26" i="10" l="1"/>
  <c r="N26" i="10" s="1"/>
  <c r="V43" i="10"/>
  <c r="U43" i="10" s="1"/>
  <c r="O22" i="10"/>
  <c r="N22" i="10" s="1"/>
  <c r="O30" i="10"/>
  <c r="N30" i="10" s="1"/>
  <c r="O38" i="10"/>
  <c r="N38" i="10" s="1"/>
  <c r="V48" i="10"/>
  <c r="U48" i="10" s="1"/>
  <c r="N34" i="11"/>
  <c r="G34" i="11" s="1"/>
  <c r="K34" i="11" s="1"/>
  <c r="N35" i="11"/>
  <c r="G35" i="11" s="1"/>
  <c r="K35" i="11" s="1"/>
  <c r="N37" i="11"/>
  <c r="G37" i="11" s="1"/>
  <c r="K37" i="11" s="1"/>
  <c r="N39" i="11"/>
  <c r="G39" i="11" s="1"/>
  <c r="K39" i="11" s="1"/>
  <c r="N41" i="11"/>
  <c r="G41" i="11" s="1"/>
  <c r="K41" i="11" s="1"/>
  <c r="N43" i="11"/>
  <c r="G43" i="11" s="1"/>
  <c r="K43" i="11" s="1"/>
  <c r="N45" i="11"/>
  <c r="G45" i="11" s="1"/>
  <c r="K45" i="11" s="1"/>
  <c r="N47" i="11"/>
  <c r="G47" i="11" s="1"/>
  <c r="K47" i="11" s="1"/>
  <c r="N49" i="11"/>
  <c r="G49" i="11" s="1"/>
  <c r="K49" i="11" s="1"/>
  <c r="N32" i="11"/>
  <c r="G32" i="11" s="1"/>
  <c r="K32" i="11" s="1"/>
  <c r="N30" i="11"/>
  <c r="G30" i="11" s="1"/>
  <c r="K30" i="11" s="1"/>
  <c r="N28" i="11"/>
  <c r="G28" i="11" s="1"/>
  <c r="K28" i="11" s="1"/>
  <c r="N26" i="11"/>
  <c r="G26" i="11" s="1"/>
  <c r="K26" i="11" s="1"/>
  <c r="N24" i="11"/>
  <c r="G24" i="11" s="1"/>
  <c r="K24" i="11" s="1"/>
  <c r="N22" i="11"/>
  <c r="G22" i="11" s="1"/>
  <c r="K22" i="11" s="1"/>
  <c r="N20" i="11"/>
  <c r="G20" i="11" s="1"/>
  <c r="K20" i="11" s="1"/>
  <c r="N33" i="11"/>
  <c r="G33" i="11" s="1"/>
  <c r="K33" i="11" s="1"/>
  <c r="N31" i="11"/>
  <c r="G31" i="11" s="1"/>
  <c r="K31" i="11" s="1"/>
  <c r="N29" i="11"/>
  <c r="G29" i="11" s="1"/>
  <c r="K29" i="11" s="1"/>
  <c r="N27" i="11"/>
  <c r="G27" i="11" s="1"/>
  <c r="K27" i="11" s="1"/>
  <c r="N25" i="11"/>
  <c r="G25" i="11" s="1"/>
  <c r="K25" i="11" s="1"/>
  <c r="N23" i="11"/>
  <c r="G23" i="11" s="1"/>
  <c r="K23" i="11" s="1"/>
  <c r="N21" i="11"/>
  <c r="G21" i="11" s="1"/>
  <c r="K21" i="11" s="1"/>
  <c r="N36" i="11"/>
  <c r="G36" i="11" s="1"/>
  <c r="K36" i="11" s="1"/>
  <c r="N38" i="11"/>
  <c r="G38" i="11" s="1"/>
  <c r="K38" i="11" s="1"/>
  <c r="N40" i="11"/>
  <c r="G40" i="11" s="1"/>
  <c r="K40" i="11" s="1"/>
  <c r="N42" i="11"/>
  <c r="G42" i="11" s="1"/>
  <c r="K42" i="11" s="1"/>
  <c r="N44" i="11"/>
  <c r="G44" i="11" s="1"/>
  <c r="K44" i="11" s="1"/>
  <c r="N46" i="11"/>
  <c r="G46" i="11" s="1"/>
  <c r="K46" i="11" s="1"/>
  <c r="N48" i="11"/>
  <c r="G48" i="11" s="1"/>
  <c r="K48" i="11" s="1"/>
  <c r="N50" i="11"/>
  <c r="G50" i="11" s="1"/>
  <c r="K50" i="11" s="1"/>
  <c r="AA19" i="10"/>
  <c r="O20" i="10"/>
  <c r="N20" i="10" s="1"/>
  <c r="O24" i="10"/>
  <c r="N24" i="10" s="1"/>
  <c r="O28" i="10"/>
  <c r="N28" i="10" s="1"/>
  <c r="O32" i="10"/>
  <c r="N32" i="10" s="1"/>
  <c r="O36" i="10"/>
  <c r="N36" i="10" s="1"/>
  <c r="AA20" i="10"/>
  <c r="AA22" i="10"/>
  <c r="AA24" i="10"/>
  <c r="AA26" i="10"/>
  <c r="AA28" i="10"/>
  <c r="AA30" i="10"/>
  <c r="AA32" i="10"/>
  <c r="AA34" i="10"/>
  <c r="AA36" i="10"/>
  <c r="V41" i="10"/>
  <c r="U41" i="10" s="1"/>
  <c r="Q49" i="10"/>
  <c r="Q48" i="10"/>
  <c r="Q47" i="10"/>
  <c r="Q46" i="10"/>
  <c r="Q45" i="10"/>
  <c r="Q44" i="10"/>
  <c r="Q43" i="10"/>
  <c r="Q42" i="10"/>
  <c r="Q41" i="10"/>
  <c r="Q40" i="10"/>
  <c r="S49" i="10"/>
  <c r="S48" i="10"/>
  <c r="S47" i="10"/>
  <c r="S46" i="10"/>
  <c r="S45" i="10"/>
  <c r="S44" i="10"/>
  <c r="S43" i="10"/>
  <c r="S42" i="10"/>
  <c r="S41" i="10"/>
  <c r="S40" i="10"/>
  <c r="X48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Z49" i="10"/>
  <c r="Z47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Q19" i="10"/>
  <c r="S19" i="10"/>
  <c r="W19" i="10"/>
  <c r="Y19" i="10"/>
  <c r="Q20" i="10"/>
  <c r="S20" i="10"/>
  <c r="W20" i="10"/>
  <c r="Q21" i="10"/>
  <c r="Y21" i="10"/>
  <c r="S22" i="10"/>
  <c r="W22" i="10"/>
  <c r="Q23" i="10"/>
  <c r="Y23" i="10"/>
  <c r="S24" i="10"/>
  <c r="W24" i="10"/>
  <c r="Q25" i="10"/>
  <c r="Y25" i="10"/>
  <c r="S26" i="10"/>
  <c r="W26" i="10"/>
  <c r="Q27" i="10"/>
  <c r="Y27" i="10"/>
  <c r="S28" i="10"/>
  <c r="W28" i="10"/>
  <c r="Q29" i="10"/>
  <c r="Y29" i="10"/>
  <c r="S30" i="10"/>
  <c r="W30" i="10"/>
  <c r="Q31" i="10"/>
  <c r="Y31" i="10"/>
  <c r="S32" i="10"/>
  <c r="W32" i="10"/>
  <c r="Q33" i="10"/>
  <c r="Y33" i="10"/>
  <c r="S34" i="10"/>
  <c r="W34" i="10"/>
  <c r="Q35" i="10"/>
  <c r="Y35" i="10"/>
  <c r="S36" i="10"/>
  <c r="W36" i="10"/>
  <c r="Q37" i="10"/>
  <c r="Y37" i="10"/>
  <c r="S38" i="10"/>
  <c r="W38" i="10"/>
  <c r="Q39" i="10"/>
  <c r="Y39" i="10"/>
  <c r="R40" i="10"/>
  <c r="Z40" i="10"/>
  <c r="R42" i="10"/>
  <c r="Z42" i="10"/>
  <c r="R44" i="10"/>
  <c r="Z44" i="10"/>
  <c r="R46" i="10"/>
  <c r="Z46" i="10"/>
  <c r="P49" i="10"/>
  <c r="X49" i="10"/>
  <c r="O49" i="10"/>
  <c r="N49" i="10" s="1"/>
  <c r="O48" i="10"/>
  <c r="N48" i="10" s="1"/>
  <c r="O47" i="10"/>
  <c r="N47" i="10" s="1"/>
  <c r="O46" i="10"/>
  <c r="N46" i="10" s="1"/>
  <c r="O45" i="10"/>
  <c r="N45" i="10" s="1"/>
  <c r="O44" i="10"/>
  <c r="N44" i="10" s="1"/>
  <c r="O43" i="10"/>
  <c r="N43" i="10" s="1"/>
  <c r="O42" i="10"/>
  <c r="N42" i="10" s="1"/>
  <c r="O41" i="10"/>
  <c r="N41" i="10" s="1"/>
  <c r="O40" i="10"/>
  <c r="N40" i="10" s="1"/>
  <c r="P48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R49" i="10"/>
  <c r="R47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T48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W49" i="10"/>
  <c r="W48" i="10"/>
  <c r="W47" i="10"/>
  <c r="W46" i="10"/>
  <c r="W45" i="10"/>
  <c r="W44" i="10"/>
  <c r="W43" i="10"/>
  <c r="W42" i="10"/>
  <c r="W41" i="10"/>
  <c r="W40" i="10"/>
  <c r="V49" i="10"/>
  <c r="U49" i="10" s="1"/>
  <c r="V47" i="10"/>
  <c r="U47" i="10" s="1"/>
  <c r="V39" i="10"/>
  <c r="U39" i="10" s="1"/>
  <c r="V38" i="10"/>
  <c r="U38" i="10" s="1"/>
  <c r="V37" i="10"/>
  <c r="U37" i="10" s="1"/>
  <c r="V36" i="10"/>
  <c r="U36" i="10" s="1"/>
  <c r="V35" i="10"/>
  <c r="U35" i="10" s="1"/>
  <c r="V34" i="10"/>
  <c r="U34" i="10" s="1"/>
  <c r="V33" i="10"/>
  <c r="U33" i="10" s="1"/>
  <c r="V32" i="10"/>
  <c r="U32" i="10" s="1"/>
  <c r="V31" i="10"/>
  <c r="U31" i="10" s="1"/>
  <c r="V30" i="10"/>
  <c r="U30" i="10" s="1"/>
  <c r="V29" i="10"/>
  <c r="U29" i="10" s="1"/>
  <c r="V28" i="10"/>
  <c r="U28" i="10" s="1"/>
  <c r="V27" i="10"/>
  <c r="U27" i="10" s="1"/>
  <c r="V26" i="10"/>
  <c r="U26" i="10" s="1"/>
  <c r="V25" i="10"/>
  <c r="U25" i="10" s="1"/>
  <c r="V24" i="10"/>
  <c r="U24" i="10" s="1"/>
  <c r="V23" i="10"/>
  <c r="U23" i="10" s="1"/>
  <c r="V22" i="10"/>
  <c r="U22" i="10" s="1"/>
  <c r="V21" i="10"/>
  <c r="U21" i="10" s="1"/>
  <c r="V20" i="10"/>
  <c r="U20" i="10" s="1"/>
  <c r="Y49" i="10"/>
  <c r="Y48" i="10"/>
  <c r="Y47" i="10"/>
  <c r="Y46" i="10"/>
  <c r="Y45" i="10"/>
  <c r="Y44" i="10"/>
  <c r="Y43" i="10"/>
  <c r="Y42" i="10"/>
  <c r="Y41" i="10"/>
  <c r="Y40" i="10"/>
  <c r="AA49" i="10"/>
  <c r="AA48" i="10"/>
  <c r="AA47" i="10"/>
  <c r="AA46" i="10"/>
  <c r="AA45" i="10"/>
  <c r="AA44" i="10"/>
  <c r="AA43" i="10"/>
  <c r="AA42" i="10"/>
  <c r="AA41" i="10"/>
  <c r="AA40" i="10"/>
  <c r="P19" i="10"/>
  <c r="R19" i="10"/>
  <c r="T19" i="10"/>
  <c r="V19" i="10"/>
  <c r="U19" i="10" s="1"/>
  <c r="X19" i="10"/>
  <c r="Z19" i="10"/>
  <c r="P20" i="10"/>
  <c r="R20" i="10"/>
  <c r="Y20" i="10"/>
  <c r="O21" i="10"/>
  <c r="N21" i="10" s="1"/>
  <c r="S21" i="10"/>
  <c r="W21" i="10"/>
  <c r="AA21" i="10"/>
  <c r="Q22" i="10"/>
  <c r="Y22" i="10"/>
  <c r="O23" i="10"/>
  <c r="N23" i="10" s="1"/>
  <c r="S23" i="10"/>
  <c r="W23" i="10"/>
  <c r="AA23" i="10"/>
  <c r="Q24" i="10"/>
  <c r="Y24" i="10"/>
  <c r="O25" i="10"/>
  <c r="N25" i="10" s="1"/>
  <c r="S25" i="10"/>
  <c r="W25" i="10"/>
  <c r="AA25" i="10"/>
  <c r="Q26" i="10"/>
  <c r="Y26" i="10"/>
  <c r="O27" i="10"/>
  <c r="N27" i="10" s="1"/>
  <c r="S27" i="10"/>
  <c r="W27" i="10"/>
  <c r="AA27" i="10"/>
  <c r="Q28" i="10"/>
  <c r="Y28" i="10"/>
  <c r="O29" i="10"/>
  <c r="N29" i="10" s="1"/>
  <c r="S29" i="10"/>
  <c r="W29" i="10"/>
  <c r="AA29" i="10"/>
  <c r="Q30" i="10"/>
  <c r="Y30" i="10"/>
  <c r="O31" i="10"/>
  <c r="N31" i="10" s="1"/>
  <c r="S31" i="10"/>
  <c r="W31" i="10"/>
  <c r="AA31" i="10"/>
  <c r="Q32" i="10"/>
  <c r="Y32" i="10"/>
  <c r="O33" i="10"/>
  <c r="N33" i="10" s="1"/>
  <c r="S33" i="10"/>
  <c r="W33" i="10"/>
  <c r="AA33" i="10"/>
  <c r="Q34" i="10"/>
  <c r="Y34" i="10"/>
  <c r="O35" i="10"/>
  <c r="N35" i="10" s="1"/>
  <c r="S35" i="10"/>
  <c r="W35" i="10"/>
  <c r="AA35" i="10"/>
  <c r="Q36" i="10"/>
  <c r="Y36" i="10"/>
  <c r="O37" i="10"/>
  <c r="N37" i="10" s="1"/>
  <c r="S37" i="10"/>
  <c r="W37" i="10"/>
  <c r="AA37" i="10"/>
  <c r="Q38" i="10"/>
  <c r="Y38" i="10"/>
  <c r="O39" i="10"/>
  <c r="N39" i="10" s="1"/>
  <c r="S39" i="10"/>
  <c r="W39" i="10"/>
  <c r="AA39" i="10"/>
  <c r="V40" i="10"/>
  <c r="U40" i="10" s="1"/>
  <c r="R41" i="10"/>
  <c r="Z41" i="10"/>
  <c r="V42" i="10"/>
  <c r="U42" i="10" s="1"/>
  <c r="R43" i="10"/>
  <c r="Z43" i="10"/>
  <c r="V44" i="10"/>
  <c r="U44" i="10" s="1"/>
  <c r="R45" i="10"/>
  <c r="Z45" i="10"/>
  <c r="V46" i="10"/>
  <c r="U46" i="10" s="1"/>
  <c r="P47" i="10"/>
  <c r="X47" i="10"/>
  <c r="R48" i="10"/>
  <c r="Z48" i="10"/>
  <c r="T49" i="10"/>
  <c r="L20" i="11" l="1"/>
  <c r="L21" i="11" l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</calcChain>
</file>

<file path=xl/sharedStrings.xml><?xml version="1.0" encoding="utf-8"?>
<sst xmlns="http://schemas.openxmlformats.org/spreadsheetml/2006/main" count="273" uniqueCount="78">
  <si>
    <t>応募者</t>
    <rPh sb="0" eb="3">
      <t>オウボシャ</t>
    </rPh>
    <phoneticPr fontId="3"/>
  </si>
  <si>
    <t>記録表</t>
    <rPh sb="0" eb="2">
      <t>キロク</t>
    </rPh>
    <rPh sb="2" eb="3">
      <t>ヒョウ</t>
    </rPh>
    <phoneticPr fontId="3"/>
  </si>
  <si>
    <t>運動</t>
    <rPh sb="0" eb="2">
      <t>ウンドウ</t>
    </rPh>
    <phoneticPr fontId="3"/>
  </si>
  <si>
    <t>朝ごはん</t>
    <rPh sb="0" eb="1">
      <t>アサ</t>
    </rPh>
    <phoneticPr fontId="3"/>
  </si>
  <si>
    <t>お出かけ</t>
    <rPh sb="1" eb="2">
      <t>デ</t>
    </rPh>
    <phoneticPr fontId="3"/>
  </si>
  <si>
    <t>1日合計</t>
    <rPh sb="1" eb="2">
      <t>ニチ</t>
    </rPh>
    <rPh sb="2" eb="4">
      <t>ゴウケイ</t>
    </rPh>
    <phoneticPr fontId="3"/>
  </si>
  <si>
    <t>累計</t>
    <rPh sb="0" eb="2">
      <t>ルイケイ</t>
    </rPh>
    <phoneticPr fontId="3"/>
  </si>
  <si>
    <t>未満</t>
    <rPh sb="0" eb="2">
      <t>ミマン</t>
    </rPh>
    <phoneticPr fontId="3"/>
  </si>
  <si>
    <t>以上</t>
    <rPh sb="0" eb="2">
      <t>イジョウ</t>
    </rPh>
    <phoneticPr fontId="3"/>
  </si>
  <si>
    <t>ポイント</t>
    <phoneticPr fontId="3"/>
  </si>
  <si>
    <t>体操</t>
    <rPh sb="0" eb="2">
      <t>タイソウ</t>
    </rPh>
    <phoneticPr fontId="3"/>
  </si>
  <si>
    <t>《歩数》</t>
    <rPh sb="1" eb="3">
      <t>ホスウ</t>
    </rPh>
    <phoneticPr fontId="3"/>
  </si>
  <si>
    <t>《時間》</t>
    <rPh sb="1" eb="3">
      <t>ジカン</t>
    </rPh>
    <phoneticPr fontId="3"/>
  </si>
  <si>
    <t>分</t>
  </si>
  <si>
    <t>歩</t>
  </si>
  <si>
    <t>ふりがな</t>
    <phoneticPr fontId="3"/>
  </si>
  <si>
    <t>電話番号</t>
    <rPh sb="0" eb="2">
      <t>デンワ</t>
    </rPh>
    <rPh sb="2" eb="4">
      <t>バンゴウ</t>
    </rPh>
    <phoneticPr fontId="3"/>
  </si>
  <si>
    <t xml:space="preserve">         　　　　　　　　　          　      ポイント記録表（兼応募用紙）</t>
    <rPh sb="39" eb="41">
      <t>キロク</t>
    </rPh>
    <rPh sb="41" eb="42">
      <t>ヒョウ</t>
    </rPh>
    <rPh sb="43" eb="44">
      <t>ケン</t>
    </rPh>
    <rPh sb="44" eb="46">
      <t>オウボ</t>
    </rPh>
    <rPh sb="46" eb="48">
      <t>ヨウシ</t>
    </rPh>
    <phoneticPr fontId="3"/>
  </si>
  <si>
    <t>所　　属</t>
    <rPh sb="0" eb="1">
      <t>トコロ</t>
    </rPh>
    <rPh sb="3" eb="4">
      <t>ゾク</t>
    </rPh>
    <phoneticPr fontId="3"/>
  </si>
  <si>
    <t>住　　所</t>
    <rPh sb="0" eb="1">
      <t>ジュウ</t>
    </rPh>
    <rPh sb="3" eb="4">
      <t>ショ</t>
    </rPh>
    <phoneticPr fontId="3"/>
  </si>
  <si>
    <t>←ポイント数→</t>
    <rPh sb="5" eb="6">
      <t>スウ</t>
    </rPh>
    <phoneticPr fontId="3"/>
  </si>
  <si>
    <t>月</t>
    <rPh sb="0" eb="1">
      <t>ツキ</t>
    </rPh>
    <phoneticPr fontId="3"/>
  </si>
  <si>
    <t>0855-22-2612</t>
    <phoneticPr fontId="3"/>
  </si>
  <si>
    <t>浜田市役所</t>
    <rPh sb="0" eb="2">
      <t>ハマダ</t>
    </rPh>
    <rPh sb="2" eb="5">
      <t>シヤクショ</t>
    </rPh>
    <phoneticPr fontId="3"/>
  </si>
  <si>
    <t>チェレンジ月間</t>
    <rPh sb="5" eb="7">
      <t>ゲッカン</t>
    </rPh>
    <phoneticPr fontId="3"/>
  </si>
  <si>
    <t>歩</t>
    <phoneticPr fontId="3"/>
  </si>
  <si>
    <t>歩</t>
    <phoneticPr fontId="3"/>
  </si>
  <si>
    <t>歩</t>
    <phoneticPr fontId="3"/>
  </si>
  <si>
    <t>浜田市殿町1番地</t>
    <rPh sb="0" eb="3">
      <t>ハマダシ</t>
    </rPh>
    <rPh sb="3" eb="4">
      <t>トノ</t>
    </rPh>
    <rPh sb="4" eb="5">
      <t>マチ</t>
    </rPh>
    <rPh sb="6" eb="8">
      <t>バンチ</t>
    </rPh>
    <phoneticPr fontId="3"/>
  </si>
  <si>
    <t>下記のとおり、「はまだ健康チャレンジ」に応募します。</t>
    <rPh sb="0" eb="2">
      <t>カキ</t>
    </rPh>
    <rPh sb="11" eb="13">
      <t>ケンコウ</t>
    </rPh>
    <rPh sb="20" eb="22">
      <t>オウボ</t>
    </rPh>
    <phoneticPr fontId="3"/>
  </si>
  <si>
    <t>1日の歩数</t>
    <rPh sb="1" eb="2">
      <t>ニチ</t>
    </rPh>
    <rPh sb="3" eb="5">
      <t>ホスウ</t>
    </rPh>
    <phoneticPr fontId="3"/>
  </si>
  <si>
    <t>〇いろいろポイント（各1ポイント/日）</t>
    <rPh sb="10" eb="11">
      <t>カク</t>
    </rPh>
    <rPh sb="17" eb="18">
      <t>ニチ</t>
    </rPh>
    <phoneticPr fontId="3"/>
  </si>
  <si>
    <t>氏　　　名</t>
    <rPh sb="0" eb="1">
      <t>シ</t>
    </rPh>
    <rPh sb="4" eb="5">
      <t>メイ</t>
    </rPh>
    <phoneticPr fontId="3"/>
  </si>
  <si>
    <t>〇〇〇〇年</t>
    <rPh sb="4" eb="5">
      <t>ネン</t>
    </rPh>
    <phoneticPr fontId="3"/>
  </si>
  <si>
    <t>〇月</t>
    <rPh sb="1" eb="2">
      <t>ガツ</t>
    </rPh>
    <phoneticPr fontId="3"/>
  </si>
  <si>
    <t/>
  </si>
  <si>
    <t>※記録表のエクセルデータをWEBで応募する場合はコチラ</t>
    <rPh sb="1" eb="3">
      <t>キロク</t>
    </rPh>
    <rPh sb="3" eb="4">
      <t>ヒョウ</t>
    </rPh>
    <rPh sb="17" eb="19">
      <t>オウボ</t>
    </rPh>
    <rPh sb="21" eb="23">
      <t>バアイ</t>
    </rPh>
    <phoneticPr fontId="3"/>
  </si>
  <si>
    <t>年</t>
    <rPh sb="0" eb="1">
      <t>ネン</t>
    </rPh>
    <phoneticPr fontId="3"/>
  </si>
  <si>
    <t>今月受けた
健（検）診等</t>
    <rPh sb="8" eb="9">
      <t>ケン</t>
    </rPh>
    <phoneticPr fontId="3"/>
  </si>
  <si>
    <t>取組んだ感想</t>
    <rPh sb="0" eb="1">
      <t>ト</t>
    </rPh>
    <rPh sb="1" eb="2">
      <t>ク</t>
    </rPh>
    <rPh sb="4" eb="6">
      <t>カンソウ</t>
    </rPh>
    <phoneticPr fontId="3"/>
  </si>
  <si>
    <t>健診ポイント</t>
    <rPh sb="0" eb="2">
      <t>ケンシン</t>
    </rPh>
    <phoneticPr fontId="3"/>
  </si>
  <si>
    <t>浜田　花子</t>
    <rPh sb="0" eb="2">
      <t>ハマダ</t>
    </rPh>
    <rPh sb="3" eb="5">
      <t>ハナコ</t>
    </rPh>
    <phoneticPr fontId="3"/>
  </si>
  <si>
    <r>
      <t>□特定健診・後期高齢者健診　□職場の健診　□人間ドック・脳ドック等
□胃がん検診　□肺がん検診　</t>
    </r>
    <r>
      <rPr>
        <sz val="12"/>
        <color rgb="FFFF0000"/>
        <rFont val="Meiryo UI"/>
        <family val="3"/>
        <charset val="128"/>
      </rPr>
      <t>■</t>
    </r>
    <r>
      <rPr>
        <sz val="12"/>
        <rFont val="Meiryo UI"/>
        <family val="3"/>
        <charset val="128"/>
      </rPr>
      <t>大腸がん検診　□子宮頸がん検診　□乳がん検診
□前立腺がん検診　□PET－CT検診　□その他（　　　　　　　　　　　　　　　　　　　　　　）</t>
    </r>
    <rPh sb="1" eb="3">
      <t>トクテイ</t>
    </rPh>
    <rPh sb="3" eb="5">
      <t>ケンシン</t>
    </rPh>
    <rPh sb="6" eb="8">
      <t>コウキ</t>
    </rPh>
    <rPh sb="8" eb="11">
      <t>コウレイシャ</t>
    </rPh>
    <rPh sb="11" eb="13">
      <t>ケンシン</t>
    </rPh>
    <rPh sb="15" eb="17">
      <t>ショクバ</t>
    </rPh>
    <rPh sb="18" eb="20">
      <t>ケンシン</t>
    </rPh>
    <rPh sb="22" eb="24">
      <t>ニンゲン</t>
    </rPh>
    <rPh sb="28" eb="29">
      <t>ノウ</t>
    </rPh>
    <rPh sb="32" eb="33">
      <t>トウ</t>
    </rPh>
    <rPh sb="35" eb="36">
      <t>イ</t>
    </rPh>
    <rPh sb="38" eb="40">
      <t>ケンシン</t>
    </rPh>
    <rPh sb="42" eb="43">
      <t>ハイ</t>
    </rPh>
    <rPh sb="45" eb="47">
      <t>ケンシン</t>
    </rPh>
    <rPh sb="49" eb="51">
      <t>ダイチョウ</t>
    </rPh>
    <rPh sb="53" eb="55">
      <t>ケンシン</t>
    </rPh>
    <rPh sb="57" eb="59">
      <t>シキュウ</t>
    </rPh>
    <rPh sb="59" eb="60">
      <t>ケイ</t>
    </rPh>
    <rPh sb="62" eb="64">
      <t>ケンシン</t>
    </rPh>
    <rPh sb="66" eb="67">
      <t>ニュウ</t>
    </rPh>
    <rPh sb="69" eb="71">
      <t>ケンシン</t>
    </rPh>
    <rPh sb="73" eb="76">
      <t>ゼンリツセン</t>
    </rPh>
    <rPh sb="78" eb="80">
      <t>ケンシン</t>
    </rPh>
    <rPh sb="88" eb="90">
      <t>ケンシン</t>
    </rPh>
    <rPh sb="94" eb="95">
      <t>ホカ</t>
    </rPh>
    <phoneticPr fontId="3"/>
  </si>
  <si>
    <t>はまだ　はなこ</t>
    <phoneticPr fontId="3"/>
  </si>
  <si>
    <t>（　　）</t>
    <phoneticPr fontId="3"/>
  </si>
  <si>
    <t>□特定健診・後期高齢者健診　　□職場の健診　　□人間ドック・脳ドック等
□胃がん検診　　□肺がん検診　　□大腸がん検診　□子宮頸がん検診　　□乳がん検診
□前立腺がん検診　□PET－CT検診　□その他（　　　　　　　　　　　　　　　　　　　　　　）</t>
    <rPh sb="1" eb="3">
      <t>トクテイ</t>
    </rPh>
    <rPh sb="3" eb="5">
      <t>ケンシン</t>
    </rPh>
    <rPh sb="6" eb="8">
      <t>コウキ</t>
    </rPh>
    <rPh sb="8" eb="11">
      <t>コウレイシャ</t>
    </rPh>
    <rPh sb="11" eb="13">
      <t>ケンシン</t>
    </rPh>
    <rPh sb="16" eb="18">
      <t>ショクバ</t>
    </rPh>
    <rPh sb="19" eb="21">
      <t>ケンシン</t>
    </rPh>
    <rPh sb="24" eb="26">
      <t>ニンゲン</t>
    </rPh>
    <rPh sb="30" eb="31">
      <t>ノウ</t>
    </rPh>
    <rPh sb="34" eb="35">
      <t>トウ</t>
    </rPh>
    <rPh sb="37" eb="38">
      <t>イ</t>
    </rPh>
    <rPh sb="40" eb="42">
      <t>ケンシン</t>
    </rPh>
    <rPh sb="45" eb="46">
      <t>ハイ</t>
    </rPh>
    <rPh sb="48" eb="50">
      <t>ケンシン</t>
    </rPh>
    <rPh sb="53" eb="55">
      <t>ダイチョウ</t>
    </rPh>
    <rPh sb="57" eb="59">
      <t>ケンシン</t>
    </rPh>
    <rPh sb="61" eb="63">
      <t>シキュウ</t>
    </rPh>
    <rPh sb="63" eb="64">
      <t>ケイ</t>
    </rPh>
    <rPh sb="66" eb="68">
      <t>ケンシン</t>
    </rPh>
    <rPh sb="71" eb="72">
      <t>ニュウ</t>
    </rPh>
    <rPh sb="74" eb="76">
      <t>ケンシン</t>
    </rPh>
    <rPh sb="78" eb="81">
      <t>ゼンリツセン</t>
    </rPh>
    <rPh sb="83" eb="85">
      <t>ケンシン</t>
    </rPh>
    <rPh sb="93" eb="95">
      <t>ケンシン</t>
    </rPh>
    <rPh sb="99" eb="100">
      <t>ホカ</t>
    </rPh>
    <phoneticPr fontId="3"/>
  </si>
  <si>
    <t>今月は、8,000歩に到達した日が2日もあった。体力がついてきた。</t>
    <rPh sb="0" eb="2">
      <t>コンゲツ</t>
    </rPh>
    <rPh sb="5" eb="10">
      <t>０００ポ</t>
    </rPh>
    <rPh sb="11" eb="13">
      <t>トウタツ</t>
    </rPh>
    <rPh sb="15" eb="16">
      <t>ヒ</t>
    </rPh>
    <rPh sb="18" eb="19">
      <t>カ</t>
    </rPh>
    <rPh sb="24" eb="26">
      <t>タイリョク</t>
    </rPh>
    <phoneticPr fontId="3"/>
  </si>
  <si>
    <t>〇いろいろポイント加算（1日につき）</t>
    <rPh sb="9" eb="11">
      <t>カサン</t>
    </rPh>
    <rPh sb="13" eb="14">
      <t>ニチ</t>
    </rPh>
    <phoneticPr fontId="3"/>
  </si>
  <si>
    <t>歩数</t>
    <rPh sb="0" eb="2">
      <t>ホスウ</t>
    </rPh>
    <phoneticPr fontId="3"/>
  </si>
  <si>
    <t>付与ポイント</t>
    <rPh sb="0" eb="2">
      <t>フヨ</t>
    </rPh>
    <phoneticPr fontId="3"/>
  </si>
  <si>
    <t>内容</t>
    <rPh sb="0" eb="2">
      <t>ナイヨウ</t>
    </rPh>
    <phoneticPr fontId="3"/>
  </si>
  <si>
    <t>運動・体操</t>
    <rPh sb="0" eb="2">
      <t>ウンドウ</t>
    </rPh>
    <rPh sb="3" eb="5">
      <t>タイソウ</t>
    </rPh>
    <phoneticPr fontId="3"/>
  </si>
  <si>
    <t>体操・グラウンドゴルフ・運動教室・水泳・ゴルフなどの運動等を行った場合</t>
    <rPh sb="30" eb="31">
      <t>オコナ</t>
    </rPh>
    <phoneticPr fontId="3"/>
  </si>
  <si>
    <t>朝食を食べた場合</t>
    <rPh sb="0" eb="2">
      <t>チョウショク</t>
    </rPh>
    <rPh sb="3" eb="4">
      <t>タ</t>
    </rPh>
    <rPh sb="6" eb="8">
      <t>バアイ</t>
    </rPh>
    <phoneticPr fontId="3"/>
  </si>
  <si>
    <t>歩～</t>
    <rPh sb="0" eb="1">
      <t>ホ</t>
    </rPh>
    <phoneticPr fontId="3"/>
  </si>
  <si>
    <t>(社会参加)</t>
    <rPh sb="1" eb="3">
      <t>シャカイ</t>
    </rPh>
    <rPh sb="3" eb="5">
      <t>サンカ</t>
    </rPh>
    <phoneticPr fontId="3"/>
  </si>
  <si>
    <t>《参考》歩行時間によるウォーキングポイント</t>
    <rPh sb="1" eb="3">
      <t>サンコウ</t>
    </rPh>
    <rPh sb="4" eb="6">
      <t>ホコウ</t>
    </rPh>
    <rPh sb="6" eb="8">
      <t>ジカン</t>
    </rPh>
    <phoneticPr fontId="3"/>
  </si>
  <si>
    <t>（10分＝1,000歩で換算）</t>
  </si>
  <si>
    <t>歩行時間</t>
    <rPh sb="0" eb="2">
      <t>ホコウ</t>
    </rPh>
    <rPh sb="2" eb="4">
      <t>ジカン</t>
    </rPh>
    <phoneticPr fontId="3"/>
  </si>
  <si>
    <t>分～</t>
    <rPh sb="0" eb="1">
      <t>フン</t>
    </rPh>
    <phoneticPr fontId="3"/>
  </si>
  <si>
    <t>〇ウォーキングポイント</t>
    <phoneticPr fontId="3"/>
  </si>
  <si>
    <t>ポイント</t>
    <phoneticPr fontId="3"/>
  </si>
  <si>
    <t>ポイント</t>
    <phoneticPr fontId="3"/>
  </si>
  <si>
    <t>《参考》歩行距離によるウォーキングポイント</t>
    <rPh sb="1" eb="3">
      <t>サンコウ</t>
    </rPh>
    <rPh sb="4" eb="6">
      <t>ホコウ</t>
    </rPh>
    <rPh sb="6" eb="8">
      <t>キョリ</t>
    </rPh>
    <phoneticPr fontId="3"/>
  </si>
  <si>
    <t>（1.2㎞＝1ポイントで換算）</t>
    <phoneticPr fontId="3"/>
  </si>
  <si>
    <t>歩数・時間・距離</t>
    <rPh sb="0" eb="2">
      <t>ホスウ</t>
    </rPh>
    <rPh sb="3" eb="5">
      <t>ジカン</t>
    </rPh>
    <rPh sb="6" eb="8">
      <t>キョリ</t>
    </rPh>
    <phoneticPr fontId="3"/>
  </si>
  <si>
    <t>歩数・時間</t>
    <rPh sb="0" eb="2">
      <t>ホスウ</t>
    </rPh>
    <rPh sb="3" eb="5">
      <t>ジカン</t>
    </rPh>
    <phoneticPr fontId="3"/>
  </si>
  <si>
    <t>【2024　はまチャレ　ポイント付与数一覧表】</t>
    <rPh sb="16" eb="18">
      <t>フヨ</t>
    </rPh>
    <rPh sb="18" eb="19">
      <t>スウ</t>
    </rPh>
    <rPh sb="19" eb="21">
      <t>イチラン</t>
    </rPh>
    <rPh sb="21" eb="22">
      <t>ヒョウ</t>
    </rPh>
    <phoneticPr fontId="3"/>
  </si>
  <si>
    <t xml:space="preserve">目的を持って外出した場合(通勤、通学、通院を除く)
例：趣味の活動、ボランティア、研修会・講演会、サロン、買い物、田畑での作業や草刈りなど
</t>
    <phoneticPr fontId="3"/>
  </si>
  <si>
    <t>㎞～</t>
    <phoneticPr fontId="3"/>
  </si>
  <si>
    <t xml:space="preserve">
</t>
    <phoneticPr fontId="3"/>
  </si>
  <si>
    <t>（　　歳）</t>
    <rPh sb="3" eb="4">
      <t>サイ</t>
    </rPh>
    <phoneticPr fontId="3"/>
  </si>
  <si>
    <t>1か月間
の合計</t>
    <rPh sb="2" eb="4">
      <t>ゲツカン</t>
    </rPh>
    <rPh sb="6" eb="8">
      <t>ゴウケイ</t>
    </rPh>
    <phoneticPr fontId="3"/>
  </si>
  <si>
    <r>
      <t>※FAXで応募できます。FAX番号は　</t>
    </r>
    <r>
      <rPr>
        <b/>
        <sz val="14"/>
        <color theme="1"/>
        <rFont val="Meiryo UI"/>
        <family val="3"/>
        <charset val="128"/>
      </rPr>
      <t>0855-23-3440</t>
    </r>
    <r>
      <rPr>
        <b/>
        <sz val="16"/>
        <color theme="1"/>
        <rFont val="Meiryo UI"/>
        <family val="3"/>
        <charset val="128"/>
      </rPr>
      <t xml:space="preserve">
</t>
    </r>
    <r>
      <rPr>
        <b/>
        <sz val="11"/>
        <color theme="1"/>
        <rFont val="Meiryo UI"/>
        <family val="3"/>
        <charset val="128"/>
      </rPr>
      <t>です。おかけ間違えのないよう、ご注意ください。</t>
    </r>
    <rPh sb="5" eb="7">
      <t>オウボ</t>
    </rPh>
    <rPh sb="15" eb="17">
      <t>バンゴウ</t>
    </rPh>
    <phoneticPr fontId="3"/>
  </si>
  <si>
    <t xml:space="preserve">          https://logoform.jp/form/6gWK/507228</t>
    <phoneticPr fontId="3"/>
  </si>
  <si>
    <t>〇健（検）診ポイント加算（1か月につき）</t>
    <rPh sb="1" eb="2">
      <t>ケン</t>
    </rPh>
    <rPh sb="3" eb="4">
      <t>ケン</t>
    </rPh>
    <rPh sb="5" eb="6">
      <t>ミ</t>
    </rPh>
    <rPh sb="10" eb="12">
      <t>カサン</t>
    </rPh>
    <rPh sb="15" eb="16">
      <t>ツキ</t>
    </rPh>
    <phoneticPr fontId="3"/>
  </si>
  <si>
    <t>健（検）診
ポイント</t>
    <phoneticPr fontId="3"/>
  </si>
  <si>
    <t xml:space="preserve">各種健（検）診を1つ以上受診した場合、1か月に30ポイントを加算※1か月に複数の健（検）診を受診した場合も、1月の加算は30ポイントとする。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</si>
</sst>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&quot;人&quot;"/>
    <numFmt numFmtId="177" formatCode="0&quot;年&quot;"/>
    <numFmt numFmtId="178" formatCode="&quot;～&quot;#,##0"/>
    <numFmt numFmtId="179" formatCode="0&quot;日&quot;"/>
    <numFmt numFmtId="180" formatCode="\(aaa\)"/>
    <numFmt numFmtId="181" formatCode="\(\ 0\ &quot;歳&quot;\ \)"/>
    <numFmt numFmtId="182" formatCode="&quot;～&quot;#,##0&quot;歩&quot;"/>
    <numFmt numFmtId="183" formatCode="0&quot;ポ&quot;&quot;イ&quot;&quot;ン&quot;&quot;ト&quot;"/>
    <numFmt numFmtId="184" formatCode="&quot;～&quot;#,##0&quot;分&quot;"/>
    <numFmt numFmtId="185" formatCode="#,##0.0_ "/>
    <numFmt numFmtId="186" formatCode="0.0_);[Red]\(0.0\)"/>
    <numFmt numFmtId="187" formatCode="&quot;～&quot;#,##0.0_ &quot;㎞&quot;"/>
    <numFmt numFmtId="188" formatCode="0&quot;月&quot;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11"/>
      <name val="Meiryo UI"/>
      <family val="3"/>
      <charset val="128"/>
    </font>
    <font>
      <sz val="12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6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1"/>
      <color indexed="10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499984740745262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theme="0" tint="-0.499984740745262"/>
      </right>
      <top style="double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theme="0" tint="-0.499984740745262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70C0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/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02">
    <xf numFmtId="0" fontId="0" fillId="0" borderId="0" xfId="0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top" shrinkToFit="1"/>
    </xf>
    <xf numFmtId="57" fontId="5" fillId="0" borderId="0" xfId="0" applyNumberFormat="1" applyFont="1" applyAlignment="1" applyProtection="1">
      <alignment vertical="top" shrinkToFi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top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 shrinkToFit="1"/>
    </xf>
    <xf numFmtId="0" fontId="0" fillId="0" borderId="0" xfId="0" applyProtection="1"/>
    <xf numFmtId="0" fontId="0" fillId="4" borderId="0" xfId="0" applyFill="1" applyProtection="1"/>
    <xf numFmtId="0" fontId="4" fillId="4" borderId="17" xfId="0" applyFont="1" applyFill="1" applyBorder="1" applyAlignment="1" applyProtection="1">
      <alignment vertical="center" shrinkToFit="1"/>
    </xf>
    <xf numFmtId="0" fontId="4" fillId="4" borderId="51" xfId="0" applyFont="1" applyFill="1" applyBorder="1" applyAlignment="1" applyProtection="1">
      <alignment vertical="center" shrinkToFit="1"/>
    </xf>
    <xf numFmtId="0" fontId="4" fillId="4" borderId="18" xfId="0" applyFont="1" applyFill="1" applyBorder="1" applyAlignment="1" applyProtection="1">
      <alignment vertical="center" shrinkToFit="1"/>
    </xf>
    <xf numFmtId="0" fontId="4" fillId="4" borderId="2" xfId="0" applyFont="1" applyFill="1" applyBorder="1" applyAlignment="1" applyProtection="1">
      <alignment vertical="center" shrinkToFit="1"/>
    </xf>
    <xf numFmtId="0" fontId="4" fillId="4" borderId="0" xfId="0" applyFont="1" applyFill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 shrinkToFit="1"/>
    </xf>
    <xf numFmtId="0" fontId="4" fillId="0" borderId="27" xfId="0" applyFont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178" fontId="4" fillId="4" borderId="9" xfId="1" applyNumberFormat="1" applyFont="1" applyFill="1" applyBorder="1" applyAlignment="1" applyProtection="1">
      <alignment vertical="center" shrinkToFit="1"/>
    </xf>
    <xf numFmtId="38" fontId="4" fillId="4" borderId="9" xfId="1" applyFont="1" applyFill="1" applyBorder="1" applyAlignment="1" applyProtection="1">
      <alignment vertical="center" shrinkToFit="1"/>
    </xf>
    <xf numFmtId="178" fontId="4" fillId="4" borderId="9" xfId="0" applyNumberFormat="1" applyFont="1" applyFill="1" applyBorder="1" applyAlignment="1" applyProtection="1">
      <alignment vertical="center" shrinkToFit="1"/>
    </xf>
    <xf numFmtId="0" fontId="4" fillId="0" borderId="32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vertical="center" textRotation="255"/>
    </xf>
    <xf numFmtId="0" fontId="5" fillId="0" borderId="0" xfId="0" applyFont="1" applyAlignment="1" applyProtection="1">
      <alignment horizontal="center" vertical="center"/>
    </xf>
    <xf numFmtId="179" fontId="7" fillId="0" borderId="39" xfId="0" applyNumberFormat="1" applyFont="1" applyFill="1" applyBorder="1" applyAlignment="1" applyProtection="1">
      <alignment horizontal="right" vertical="center"/>
    </xf>
    <xf numFmtId="180" fontId="7" fillId="0" borderId="40" xfId="0" applyNumberFormat="1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38" fontId="4" fillId="0" borderId="0" xfId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179" fontId="11" fillId="0" borderId="3" xfId="0" applyNumberFormat="1" applyFont="1" applyBorder="1" applyAlignment="1" applyProtection="1">
      <alignment horizontal="right" vertical="center"/>
    </xf>
    <xf numFmtId="180" fontId="11" fillId="0" borderId="5" xfId="0" applyNumberFormat="1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1" fillId="0" borderId="31" xfId="0" applyFont="1" applyBorder="1" applyAlignment="1" applyProtection="1">
      <alignment vertical="center"/>
    </xf>
    <xf numFmtId="38" fontId="11" fillId="2" borderId="33" xfId="1" applyFont="1" applyFill="1" applyBorder="1" applyAlignment="1" applyProtection="1">
      <alignment vertical="center"/>
    </xf>
    <xf numFmtId="0" fontId="11" fillId="2" borderId="34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179" fontId="11" fillId="0" borderId="10" xfId="0" applyNumberFormat="1" applyFont="1" applyBorder="1" applyAlignment="1" applyProtection="1">
      <alignment horizontal="right" vertical="center"/>
    </xf>
    <xf numFmtId="180" fontId="11" fillId="0" borderId="16" xfId="0" applyNumberFormat="1" applyFont="1" applyBorder="1" applyAlignment="1" applyProtection="1">
      <alignment horizontal="center" vertical="center"/>
    </xf>
    <xf numFmtId="38" fontId="11" fillId="2" borderId="37" xfId="1" applyFont="1" applyFill="1" applyBorder="1" applyAlignment="1" applyProtection="1">
      <alignment vertical="center"/>
    </xf>
    <xf numFmtId="0" fontId="11" fillId="2" borderId="38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38" fontId="7" fillId="3" borderId="41" xfId="1" applyFont="1" applyFill="1" applyBorder="1" applyAlignment="1" applyProtection="1">
      <alignment vertical="center"/>
    </xf>
    <xf numFmtId="0" fontId="7" fillId="3" borderId="42" xfId="0" applyFont="1" applyFill="1" applyBorder="1" applyAlignment="1" applyProtection="1">
      <alignment vertical="center"/>
    </xf>
    <xf numFmtId="0" fontId="7" fillId="3" borderId="44" xfId="0" applyFont="1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vertical="center"/>
    </xf>
    <xf numFmtId="179" fontId="11" fillId="0" borderId="13" xfId="0" applyNumberFormat="1" applyFont="1" applyBorder="1" applyAlignment="1" applyProtection="1">
      <alignment horizontal="right" vertical="center"/>
    </xf>
    <xf numFmtId="180" fontId="11" fillId="0" borderId="28" xfId="0" applyNumberFormat="1" applyFont="1" applyBorder="1" applyAlignment="1" applyProtection="1">
      <alignment horizontal="center" vertical="center"/>
    </xf>
    <xf numFmtId="38" fontId="11" fillId="2" borderId="29" xfId="1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wrapText="1" shrinkToFit="1"/>
    </xf>
    <xf numFmtId="0" fontId="19" fillId="0" borderId="0" xfId="0" applyFont="1" applyBorder="1" applyAlignment="1">
      <alignment horizontal="left" vertical="center" shrinkToFit="1"/>
    </xf>
    <xf numFmtId="0" fontId="4" fillId="0" borderId="56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57" fontId="5" fillId="0" borderId="0" xfId="0" applyNumberFormat="1" applyFont="1" applyBorder="1" applyAlignment="1" applyProtection="1">
      <alignment vertical="top" shrinkToFit="1"/>
    </xf>
    <xf numFmtId="0" fontId="13" fillId="0" borderId="1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Alignment="1" applyProtection="1">
      <alignment vertical="top" wrapText="1"/>
    </xf>
    <xf numFmtId="0" fontId="22" fillId="0" borderId="0" xfId="0" applyFont="1"/>
    <xf numFmtId="0" fontId="4" fillId="0" borderId="0" xfId="0" applyFont="1" applyBorder="1" applyAlignment="1" applyProtection="1">
      <alignment vertical="center" textRotation="255"/>
    </xf>
    <xf numFmtId="179" fontId="7" fillId="0" borderId="45" xfId="0" applyNumberFormat="1" applyFont="1" applyFill="1" applyBorder="1" applyAlignment="1" applyProtection="1">
      <alignment horizontal="right" vertical="center"/>
    </xf>
    <xf numFmtId="0" fontId="7" fillId="3" borderId="43" xfId="0" applyFont="1" applyFill="1" applyBorder="1" applyAlignment="1">
      <alignment vertical="center"/>
    </xf>
    <xf numFmtId="179" fontId="11" fillId="0" borderId="63" xfId="0" applyNumberFormat="1" applyFont="1" applyBorder="1" applyAlignment="1" applyProtection="1">
      <alignment horizontal="right" vertical="center"/>
    </xf>
    <xf numFmtId="180" fontId="11" fillId="0" borderId="64" xfId="0" applyNumberFormat="1" applyFont="1" applyBorder="1" applyAlignment="1" applyProtection="1">
      <alignment horizontal="center" vertical="center"/>
    </xf>
    <xf numFmtId="0" fontId="4" fillId="0" borderId="66" xfId="0" applyFont="1" applyBorder="1" applyAlignment="1">
      <alignment vertical="center"/>
    </xf>
    <xf numFmtId="0" fontId="8" fillId="0" borderId="0" xfId="0" applyFont="1"/>
    <xf numFmtId="0" fontId="4" fillId="0" borderId="0" xfId="0" applyFont="1"/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11" fillId="6" borderId="3" xfId="1" applyFont="1" applyFill="1" applyBorder="1" applyAlignment="1">
      <alignment vertical="center"/>
    </xf>
    <xf numFmtId="182" fontId="11" fillId="6" borderId="4" xfId="0" applyNumberFormat="1" applyFont="1" applyFill="1" applyBorder="1" applyAlignment="1">
      <alignment horizontal="left" vertical="center"/>
    </xf>
    <xf numFmtId="183" fontId="11" fillId="6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 shrinkToFit="1"/>
    </xf>
    <xf numFmtId="38" fontId="4" fillId="6" borderId="3" xfId="1" applyFont="1" applyFill="1" applyBorder="1" applyAlignment="1">
      <alignment vertical="center"/>
    </xf>
    <xf numFmtId="184" fontId="4" fillId="6" borderId="4" xfId="0" applyNumberFormat="1" applyFont="1" applyFill="1" applyBorder="1" applyAlignment="1">
      <alignment horizontal="left" vertical="center"/>
    </xf>
    <xf numFmtId="182" fontId="4" fillId="6" borderId="4" xfId="0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86" fontId="4" fillId="6" borderId="3" xfId="1" applyNumberFormat="1" applyFont="1" applyFill="1" applyBorder="1" applyAlignment="1">
      <alignment vertical="center"/>
    </xf>
    <xf numFmtId="187" fontId="4" fillId="6" borderId="4" xfId="0" applyNumberFormat="1" applyFont="1" applyFill="1" applyBorder="1" applyAlignment="1">
      <alignment horizontal="left" vertical="center"/>
    </xf>
    <xf numFmtId="0" fontId="11" fillId="0" borderId="70" xfId="0" applyFont="1" applyBorder="1" applyAlignment="1" applyProtection="1">
      <alignment vertical="center"/>
    </xf>
    <xf numFmtId="0" fontId="4" fillId="0" borderId="71" xfId="0" applyFont="1" applyBorder="1" applyAlignment="1" applyProtection="1">
      <alignment vertical="center"/>
    </xf>
    <xf numFmtId="185" fontId="4" fillId="6" borderId="3" xfId="1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 shrinkToFit="1"/>
    </xf>
    <xf numFmtId="0" fontId="4" fillId="4" borderId="0" xfId="0" applyFont="1" applyFill="1" applyAlignment="1">
      <alignment vertical="center"/>
    </xf>
    <xf numFmtId="178" fontId="4" fillId="4" borderId="9" xfId="1" applyNumberFormat="1" applyFont="1" applyFill="1" applyBorder="1" applyAlignment="1">
      <alignment vertical="center" shrinkToFit="1"/>
    </xf>
    <xf numFmtId="38" fontId="4" fillId="4" borderId="9" xfId="1" applyFont="1" applyFill="1" applyBorder="1" applyAlignment="1">
      <alignment vertical="center" shrinkToFit="1"/>
    </xf>
    <xf numFmtId="0" fontId="4" fillId="4" borderId="0" xfId="0" applyFont="1" applyFill="1" applyAlignment="1">
      <alignment horizontal="center" vertical="center"/>
    </xf>
    <xf numFmtId="178" fontId="4" fillId="4" borderId="9" xfId="0" applyNumberFormat="1" applyFont="1" applyFill="1" applyBorder="1" applyAlignment="1">
      <alignment vertical="center" shrinkToFit="1"/>
    </xf>
    <xf numFmtId="179" fontId="7" fillId="0" borderId="72" xfId="0" applyNumberFormat="1" applyFont="1" applyFill="1" applyBorder="1" applyAlignment="1" applyProtection="1">
      <alignment horizontal="right" vertical="center"/>
    </xf>
    <xf numFmtId="180" fontId="11" fillId="0" borderId="73" xfId="0" applyNumberFormat="1" applyFont="1" applyBorder="1" applyAlignment="1" applyProtection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11" xfId="0" applyFont="1" applyBorder="1"/>
    <xf numFmtId="0" fontId="4" fillId="6" borderId="0" xfId="0" applyFont="1" applyFill="1" applyBorder="1" applyAlignment="1">
      <alignment vertical="top"/>
    </xf>
    <xf numFmtId="38" fontId="11" fillId="2" borderId="59" xfId="1" applyFont="1" applyFill="1" applyBorder="1" applyAlignment="1" applyProtection="1">
      <alignment vertical="center"/>
      <protection locked="0"/>
    </xf>
    <xf numFmtId="0" fontId="11" fillId="2" borderId="65" xfId="0" applyFont="1" applyFill="1" applyBorder="1" applyAlignment="1" applyProtection="1">
      <alignment vertical="center"/>
      <protection locked="0"/>
    </xf>
    <xf numFmtId="38" fontId="11" fillId="2" borderId="33" xfId="1" applyFont="1" applyFill="1" applyBorder="1" applyAlignment="1" applyProtection="1">
      <alignment vertical="center"/>
      <protection locked="0"/>
    </xf>
    <xf numFmtId="0" fontId="11" fillId="2" borderId="34" xfId="0" applyFont="1" applyFill="1" applyBorder="1" applyAlignment="1" applyProtection="1">
      <alignment vertical="center"/>
      <protection locked="0"/>
    </xf>
    <xf numFmtId="38" fontId="11" fillId="2" borderId="37" xfId="1" applyFont="1" applyFill="1" applyBorder="1" applyAlignment="1" applyProtection="1">
      <alignment vertical="center"/>
      <protection locked="0"/>
    </xf>
    <xf numFmtId="0" fontId="11" fillId="2" borderId="38" xfId="0" applyFont="1" applyFill="1" applyBorder="1" applyAlignment="1" applyProtection="1">
      <alignment vertical="center"/>
      <protection locked="0"/>
    </xf>
    <xf numFmtId="38" fontId="7" fillId="3" borderId="74" xfId="1" applyFont="1" applyFill="1" applyBorder="1" applyAlignment="1" applyProtection="1">
      <alignment vertical="center"/>
      <protection locked="0"/>
    </xf>
    <xf numFmtId="0" fontId="11" fillId="2" borderId="69" xfId="0" applyFont="1" applyFill="1" applyBorder="1" applyAlignment="1" applyProtection="1">
      <alignment vertical="center"/>
      <protection locked="0"/>
    </xf>
    <xf numFmtId="38" fontId="11" fillId="2" borderId="29" xfId="1" applyFont="1" applyFill="1" applyBorder="1" applyAlignment="1" applyProtection="1">
      <alignment vertical="center"/>
      <protection locked="0"/>
    </xf>
    <xf numFmtId="0" fontId="11" fillId="2" borderId="30" xfId="0" applyFont="1" applyFill="1" applyBorder="1" applyAlignment="1" applyProtection="1">
      <alignment vertical="center"/>
      <protection locked="0"/>
    </xf>
    <xf numFmtId="0" fontId="11" fillId="2" borderId="62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7" fillId="3" borderId="76" xfId="0" applyFont="1" applyFill="1" applyBorder="1" applyAlignment="1" applyProtection="1">
      <alignment vertical="center"/>
      <protection locked="0"/>
    </xf>
    <xf numFmtId="0" fontId="7" fillId="3" borderId="72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38" fontId="7" fillId="3" borderId="41" xfId="1" applyFont="1" applyFill="1" applyBorder="1" applyAlignment="1" applyProtection="1">
      <alignment vertical="center"/>
      <protection locked="0"/>
    </xf>
    <xf numFmtId="0" fontId="7" fillId="3" borderId="42" xfId="0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vertical="center"/>
      <protection locked="0"/>
    </xf>
    <xf numFmtId="0" fontId="7" fillId="3" borderId="45" xfId="0" applyFont="1" applyFill="1" applyBorder="1" applyAlignment="1" applyProtection="1">
      <alignment vertical="center"/>
      <protection locked="0"/>
    </xf>
    <xf numFmtId="180" fontId="11" fillId="0" borderId="64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180" fontId="11" fillId="0" borderId="5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180" fontId="11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vertical="center"/>
      <protection locked="0"/>
    </xf>
    <xf numFmtId="180" fontId="11" fillId="0" borderId="40" xfId="0" applyNumberFormat="1" applyFont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vertical="center"/>
      <protection locked="0"/>
    </xf>
    <xf numFmtId="180" fontId="11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8" fillId="3" borderId="57" xfId="0" applyFont="1" applyFill="1" applyBorder="1" applyAlignment="1" applyProtection="1">
      <protection locked="0"/>
    </xf>
    <xf numFmtId="0" fontId="23" fillId="0" borderId="0" xfId="2" applyFont="1"/>
    <xf numFmtId="0" fontId="1" fillId="0" borderId="0" xfId="2"/>
    <xf numFmtId="0" fontId="20" fillId="0" borderId="20" xfId="0" applyFont="1" applyBorder="1" applyAlignment="1" applyProtection="1">
      <alignment horizontal="center" vertical="center" shrinkToFit="1"/>
    </xf>
    <xf numFmtId="0" fontId="20" fillId="0" borderId="57" xfId="0" applyFont="1" applyBorder="1" applyAlignment="1" applyProtection="1">
      <alignment horizontal="center" vertical="center" wrapText="1" shrinkToFit="1"/>
    </xf>
    <xf numFmtId="0" fontId="8" fillId="3" borderId="57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horizontal="left" vertical="center" shrinkToFi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distributed" indent="1"/>
    </xf>
    <xf numFmtId="0" fontId="5" fillId="0" borderId="8" xfId="0" applyFont="1" applyBorder="1" applyAlignment="1" applyProtection="1">
      <alignment horizontal="distributed" indent="1"/>
    </xf>
    <xf numFmtId="49" fontId="15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177" fontId="7" fillId="2" borderId="25" xfId="0" applyNumberFormat="1" applyFont="1" applyFill="1" applyBorder="1" applyAlignment="1" applyProtection="1">
      <alignment horizontal="right" vertical="center"/>
      <protection locked="0"/>
    </xf>
    <xf numFmtId="177" fontId="7" fillId="2" borderId="61" xfId="0" applyNumberFormat="1" applyFont="1" applyFill="1" applyBorder="1" applyAlignment="1" applyProtection="1">
      <alignment horizontal="right" vertical="center"/>
      <protection locked="0"/>
    </xf>
    <xf numFmtId="38" fontId="11" fillId="0" borderId="60" xfId="1" applyFont="1" applyBorder="1" applyAlignment="1" applyProtection="1">
      <alignment horizontal="center" vertical="center" shrinkToFit="1"/>
    </xf>
    <xf numFmtId="38" fontId="11" fillId="0" borderId="21" xfId="1" applyFont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wrapTex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5" xfId="0" applyFont="1" applyFill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15" fillId="2" borderId="77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53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54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13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14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58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177" fontId="7" fillId="2" borderId="3" xfId="0" applyNumberFormat="1" applyFont="1" applyFill="1" applyBorder="1" applyAlignment="1" applyProtection="1">
      <alignment horizontal="right" vertical="center"/>
      <protection locked="0"/>
    </xf>
    <xf numFmtId="177" fontId="7" fillId="2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3" fillId="2" borderId="5" xfId="0" applyFont="1" applyFill="1" applyBorder="1" applyAlignment="1" applyProtection="1">
      <alignment horizontal="left" wrapText="1"/>
      <protection locked="0"/>
    </xf>
    <xf numFmtId="49" fontId="1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188" fontId="7" fillId="2" borderId="25" xfId="0" applyNumberFormat="1" applyFont="1" applyFill="1" applyBorder="1" applyAlignment="1" applyProtection="1">
      <alignment horizontal="right" vertical="center"/>
      <protection locked="0"/>
    </xf>
    <xf numFmtId="188" fontId="7" fillId="2" borderId="61" xfId="0" applyNumberFormat="1" applyFont="1" applyFill="1" applyBorder="1" applyAlignment="1" applyProtection="1">
      <alignment horizontal="right" vertical="center"/>
      <protection locked="0"/>
    </xf>
    <xf numFmtId="49" fontId="15" fillId="2" borderId="3" xfId="0" applyNumberFormat="1" applyFont="1" applyFill="1" applyBorder="1" applyAlignment="1" applyProtection="1">
      <alignment horizontal="left" vertical="top" wrapText="1"/>
    </xf>
    <xf numFmtId="49" fontId="15" fillId="2" borderId="4" xfId="0" applyNumberFormat="1" applyFont="1" applyFill="1" applyBorder="1" applyAlignment="1" applyProtection="1">
      <alignment horizontal="left" vertical="top" wrapText="1"/>
    </xf>
    <xf numFmtId="49" fontId="15" fillId="2" borderId="5" xfId="0" applyNumberFormat="1" applyFont="1" applyFill="1" applyBorder="1" applyAlignment="1" applyProtection="1">
      <alignment horizontal="left" vertical="top" wrapText="1"/>
    </xf>
    <xf numFmtId="49" fontId="15" fillId="0" borderId="10" xfId="0" applyNumberFormat="1" applyFont="1" applyFill="1" applyBorder="1" applyAlignment="1" applyProtection="1">
      <alignment horizontal="left" vertical="center" wrapText="1"/>
    </xf>
    <xf numFmtId="49" fontId="15" fillId="0" borderId="11" xfId="0" applyNumberFormat="1" applyFont="1" applyFill="1" applyBorder="1" applyAlignment="1" applyProtection="1">
      <alignment horizontal="left" vertical="center" wrapText="1"/>
    </xf>
    <xf numFmtId="49" fontId="15" fillId="0" borderId="16" xfId="0" applyNumberFormat="1" applyFont="1" applyFill="1" applyBorder="1" applyAlignment="1" applyProtection="1">
      <alignment horizontal="left" vertical="center" wrapText="1"/>
    </xf>
    <xf numFmtId="49" fontId="15" fillId="0" borderId="58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5" fillId="0" borderId="47" xfId="0" applyNumberFormat="1" applyFont="1" applyFill="1" applyBorder="1" applyAlignment="1" applyProtection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5" fillId="0" borderId="14" xfId="0" applyNumberFormat="1" applyFont="1" applyFill="1" applyBorder="1" applyAlignment="1" applyProtection="1">
      <alignment horizontal="left" vertical="center" wrapText="1"/>
    </xf>
    <xf numFmtId="49" fontId="15" fillId="0" borderId="28" xfId="0" applyNumberFormat="1" applyFont="1" applyFill="1" applyBorder="1" applyAlignment="1" applyProtection="1">
      <alignment horizontal="left" vertical="center" wrapText="1"/>
    </xf>
    <xf numFmtId="49" fontId="15" fillId="2" borderId="48" xfId="0" applyNumberFormat="1" applyFont="1" applyFill="1" applyBorder="1" applyAlignment="1" applyProtection="1">
      <alignment horizontal="left" vertical="center" shrinkToFit="1"/>
    </xf>
    <xf numFmtId="49" fontId="15" fillId="2" borderId="49" xfId="0" applyNumberFormat="1" applyFont="1" applyFill="1" applyBorder="1" applyAlignment="1" applyProtection="1">
      <alignment horizontal="left" vertical="center" shrinkToFit="1"/>
    </xf>
    <xf numFmtId="49" fontId="15" fillId="2" borderId="50" xfId="0" applyNumberFormat="1" applyFont="1" applyFill="1" applyBorder="1" applyAlignment="1" applyProtection="1">
      <alignment horizontal="left" vertical="center" shrinkToFit="1"/>
    </xf>
    <xf numFmtId="49" fontId="13" fillId="2" borderId="2" xfId="0" applyNumberFormat="1" applyFont="1" applyFill="1" applyBorder="1" applyAlignment="1" applyProtection="1">
      <alignment vertical="center" shrinkToFit="1"/>
    </xf>
    <xf numFmtId="0" fontId="13" fillId="2" borderId="3" xfId="0" applyFont="1" applyFill="1" applyBorder="1" applyAlignment="1" applyProtection="1">
      <alignment horizontal="left" wrapText="1"/>
    </xf>
    <xf numFmtId="0" fontId="13" fillId="2" borderId="4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left" wrapText="1"/>
    </xf>
    <xf numFmtId="177" fontId="14" fillId="2" borderId="3" xfId="0" applyNumberFormat="1" applyFont="1" applyFill="1" applyBorder="1" applyAlignment="1" applyProtection="1">
      <alignment horizontal="center" vertical="center"/>
    </xf>
    <xf numFmtId="177" fontId="14" fillId="2" borderId="5" xfId="0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49" fontId="17" fillId="2" borderId="53" xfId="0" applyNumberFormat="1" applyFont="1" applyFill="1" applyBorder="1" applyAlignment="1" applyProtection="1">
      <alignment vertical="center" shrinkToFit="1"/>
    </xf>
    <xf numFmtId="49" fontId="17" fillId="2" borderId="14" xfId="0" applyNumberFormat="1" applyFont="1" applyFill="1" applyBorder="1" applyAlignment="1" applyProtection="1">
      <alignment vertical="center" shrinkToFit="1"/>
    </xf>
    <xf numFmtId="181" fontId="18" fillId="2" borderId="54" xfId="0" applyNumberFormat="1" applyFont="1" applyFill="1" applyBorder="1" applyAlignment="1" applyProtection="1">
      <alignment horizontal="center" vertical="center" shrinkToFit="1"/>
    </xf>
    <xf numFmtId="181" fontId="18" fillId="2" borderId="28" xfId="0" applyNumberFormat="1" applyFont="1" applyFill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vertical="center" wrapText="1"/>
    </xf>
    <xf numFmtId="0" fontId="13" fillId="2" borderId="4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 wrapText="1"/>
    </xf>
    <xf numFmtId="183" fontId="4" fillId="6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4" fillId="6" borderId="28" xfId="0" applyFont="1" applyFill="1" applyBorder="1" applyAlignment="1">
      <alignment vertical="center" wrapText="1"/>
    </xf>
    <xf numFmtId="183" fontId="4" fillId="6" borderId="1" xfId="0" applyNumberFormat="1" applyFont="1" applyFill="1" applyBorder="1" applyAlignment="1">
      <alignment horizontal="center" vertical="center"/>
    </xf>
    <xf numFmtId="183" fontId="4" fillId="6" borderId="9" xfId="0" applyNumberFormat="1" applyFont="1" applyFill="1" applyBorder="1" applyAlignment="1">
      <alignment horizontal="center" vertical="center"/>
    </xf>
    <xf numFmtId="183" fontId="4" fillId="6" borderId="6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center" wrapText="1" shrinkToFit="1"/>
    </xf>
    <xf numFmtId="38" fontId="11" fillId="0" borderId="78" xfId="1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FFCC00"/>
      <color rgb="FFFFFFCC"/>
      <color rgb="FFF97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6</xdr:col>
      <xdr:colOff>635000</xdr:colOff>
      <xdr:row>1</xdr:row>
      <xdr:rowOff>371475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70" t="31402" r="5714" b="23139"/>
        <a:stretch/>
      </xdr:blipFill>
      <xdr:spPr>
        <a:xfrm>
          <a:off x="1181100" y="0"/>
          <a:ext cx="2501900" cy="600075"/>
        </a:xfrm>
        <a:prstGeom prst="rect">
          <a:avLst/>
        </a:prstGeom>
      </xdr:spPr>
    </xdr:pic>
    <xdr:clientData/>
  </xdr:twoCellAnchor>
  <xdr:twoCellAnchor editAs="absolute">
    <xdr:from>
      <xdr:col>0</xdr:col>
      <xdr:colOff>74840</xdr:colOff>
      <xdr:row>35</xdr:row>
      <xdr:rowOff>102053</xdr:rowOff>
    </xdr:from>
    <xdr:to>
      <xdr:col>1</xdr:col>
      <xdr:colOff>394790</xdr:colOff>
      <xdr:row>42</xdr:row>
      <xdr:rowOff>20410</xdr:rowOff>
    </xdr:to>
    <xdr:sp macro="" textlink="">
      <xdr:nvSpPr>
        <xdr:cNvPr id="3" name="角丸四角形吹き出し 2"/>
        <xdr:cNvSpPr>
          <a:spLocks noChangeAspect="1"/>
        </xdr:cNvSpPr>
      </xdr:nvSpPr>
      <xdr:spPr>
        <a:xfrm>
          <a:off x="74840" y="8084003"/>
          <a:ext cx="672375" cy="1385207"/>
        </a:xfrm>
        <a:prstGeom prst="wedgeRoundRectCallout">
          <a:avLst>
            <a:gd name="adj1" fmla="val 68356"/>
            <a:gd name="adj2" fmla="val -1772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horz" lIns="36000" tIns="36000" rIns="36000" bIns="3600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19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日は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「食育の日」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6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ポイント</a:t>
          </a:r>
          <a:endParaRPr kumimoji="1" lang="en-US" altLang="ja-JP" sz="9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倍</a:t>
          </a:r>
          <a:r>
            <a:rPr kumimoji="1" lang="en-US" altLang="ja-JP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‼</a:t>
          </a:r>
          <a:endParaRPr kumimoji="1" lang="ja-JP" altLang="en-US" sz="9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22</xdr:row>
      <xdr:rowOff>0</xdr:rowOff>
    </xdr:from>
    <xdr:ext cx="857250" cy="2495551"/>
    <xdr:sp macro="" textlink="">
      <xdr:nvSpPr>
        <xdr:cNvPr id="4" name="正方形/長方形 3"/>
        <xdr:cNvSpPr/>
      </xdr:nvSpPr>
      <xdr:spPr>
        <a:xfrm>
          <a:off x="0" y="5257800"/>
          <a:ext cx="857250" cy="2495551"/>
        </a:xfrm>
        <a:prstGeom prst="rect">
          <a:avLst/>
        </a:prstGeom>
        <a:noFill/>
      </xdr:spPr>
      <xdr:txBody>
        <a:bodyPr vert="wordArtVertRtl" wrap="square" lIns="91440" tIns="45720" rIns="91440" bIns="45720" anchor="ctr" anchorCtr="1">
          <a:noAutofit/>
        </a:bodyPr>
        <a:lstStyle/>
        <a:p>
          <a:pPr algn="l"/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「目指せ！</a:t>
          </a:r>
          <a:endParaRPr lang="en-US" altLang="ja-JP" sz="1600" b="1" cap="none" spc="-9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  <a:p>
          <a:pPr algn="l"/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　　</a:t>
          </a:r>
          <a:r>
            <a:rPr lang="en-US" altLang="ja-JP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1</a:t>
          </a:r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日</a:t>
          </a:r>
          <a:r>
            <a:rPr lang="en-US" altLang="ja-JP" sz="1600" b="1" cap="none" spc="-9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8</a:t>
          </a:r>
          <a:r>
            <a:rPr lang="en-US" altLang="ja-JP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000</a:t>
          </a:r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歩」</a:t>
          </a:r>
          <a:endParaRPr lang="en-US" altLang="ja-JP" sz="1600" b="1" cap="none" spc="-9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03246" cy="173253"/>
    <xdr:sp macro="" textlink="">
      <xdr:nvSpPr>
        <xdr:cNvPr id="5" name="テキスト ボックス 4"/>
        <xdr:cNvSpPr txBox="1"/>
      </xdr:nvSpPr>
      <xdr:spPr>
        <a:xfrm>
          <a:off x="4362450" y="1266825"/>
          <a:ext cx="1803246" cy="173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会社名・学校名等さしつかえがなければご記入ください。</a:t>
          </a:r>
        </a:p>
      </xdr:txBody>
    </xdr:sp>
    <xdr:clientData/>
  </xdr:oneCellAnchor>
  <xdr:twoCellAnchor>
    <xdr:from>
      <xdr:col>6</xdr:col>
      <xdr:colOff>11233</xdr:colOff>
      <xdr:row>10</xdr:row>
      <xdr:rowOff>23776</xdr:rowOff>
    </xdr:from>
    <xdr:to>
      <xdr:col>8</xdr:col>
      <xdr:colOff>58860</xdr:colOff>
      <xdr:row>15</xdr:row>
      <xdr:rowOff>119025</xdr:rowOff>
    </xdr:to>
    <xdr:sp macro="" textlink="">
      <xdr:nvSpPr>
        <xdr:cNvPr id="6" name="角丸四角形吹き出し 5"/>
        <xdr:cNvSpPr/>
      </xdr:nvSpPr>
      <xdr:spPr>
        <a:xfrm>
          <a:off x="3059233" y="2490751"/>
          <a:ext cx="1362077" cy="1238249"/>
        </a:xfrm>
        <a:prstGeom prst="wedgeRoundRectCallout">
          <a:avLst>
            <a:gd name="adj1" fmla="val -1893"/>
            <a:gd name="adj2" fmla="val 91642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体操、グラウンドゴルフ、運動教室、水泳、ゴルフなどの運動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301361</xdr:colOff>
      <xdr:row>9</xdr:row>
      <xdr:rowOff>225322</xdr:rowOff>
    </xdr:from>
    <xdr:to>
      <xdr:col>29</xdr:col>
      <xdr:colOff>92178</xdr:colOff>
      <xdr:row>16</xdr:row>
      <xdr:rowOff>0</xdr:rowOff>
    </xdr:to>
    <xdr:sp macro="" textlink="">
      <xdr:nvSpPr>
        <xdr:cNvPr id="7" name="角丸四角形吹き出し 6"/>
        <xdr:cNvSpPr/>
      </xdr:nvSpPr>
      <xdr:spPr>
        <a:xfrm>
          <a:off x="5321036" y="2463697"/>
          <a:ext cx="2057767" cy="1574903"/>
        </a:xfrm>
        <a:prstGeom prst="wedgeRoundRectCallout">
          <a:avLst>
            <a:gd name="adj1" fmla="val -35201"/>
            <a:gd name="adj2" fmla="val 65125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目的を持って外出した場合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通勤、通学、通院を除く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例：趣味の活動、ボランティア、研修会・講演会、サロン、買い物、田畑での作業や草刈りなど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82856</xdr:colOff>
      <xdr:row>10</xdr:row>
      <xdr:rowOff>30579</xdr:rowOff>
    </xdr:from>
    <xdr:to>
      <xdr:col>9</xdr:col>
      <xdr:colOff>273357</xdr:colOff>
      <xdr:row>15</xdr:row>
      <xdr:rowOff>166650</xdr:rowOff>
    </xdr:to>
    <xdr:sp macro="" textlink="">
      <xdr:nvSpPr>
        <xdr:cNvPr id="8" name="角丸四角形吹き出し 7"/>
        <xdr:cNvSpPr/>
      </xdr:nvSpPr>
      <xdr:spPr>
        <a:xfrm>
          <a:off x="4445306" y="2497554"/>
          <a:ext cx="847726" cy="1279071"/>
        </a:xfrm>
        <a:prstGeom prst="wedgeRoundRectCallout">
          <a:avLst>
            <a:gd name="adj1" fmla="val -26247"/>
            <a:gd name="adj2" fmla="val 87253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朝ごはんを食べた場合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10241</xdr:colOff>
      <xdr:row>10</xdr:row>
      <xdr:rowOff>59871</xdr:rowOff>
    </xdr:from>
    <xdr:to>
      <xdr:col>5</xdr:col>
      <xdr:colOff>327741</xdr:colOff>
      <xdr:row>16</xdr:row>
      <xdr:rowOff>156481</xdr:rowOff>
    </xdr:to>
    <xdr:sp macro="" textlink="">
      <xdr:nvSpPr>
        <xdr:cNvPr id="9" name="角丸四角形吹き出し 8"/>
        <xdr:cNvSpPr/>
      </xdr:nvSpPr>
      <xdr:spPr>
        <a:xfrm>
          <a:off x="10241" y="2526846"/>
          <a:ext cx="3013075" cy="1668235"/>
        </a:xfrm>
        <a:prstGeom prst="wedgeRoundRectCallout">
          <a:avLst>
            <a:gd name="adj1" fmla="val 29431"/>
            <a:gd name="adj2" fmla="val 53854"/>
            <a:gd name="adj3" fmla="val 16667"/>
          </a:avLst>
        </a:prstGeom>
        <a:solidFill>
          <a:sysClr val="window" lastClr="FFFFFF"/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歩ごとに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ポイントずつ加算★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 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歩以上　　 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</a:p>
      </xdr:txBody>
    </xdr:sp>
    <xdr:clientData/>
  </xdr:twoCellAnchor>
  <xdr:twoCellAnchor>
    <xdr:from>
      <xdr:col>6</xdr:col>
      <xdr:colOff>657224</xdr:colOff>
      <xdr:row>52</xdr:row>
      <xdr:rowOff>19050</xdr:rowOff>
    </xdr:from>
    <xdr:to>
      <xdr:col>7</xdr:col>
      <xdr:colOff>409574</xdr:colOff>
      <xdr:row>52</xdr:row>
      <xdr:rowOff>190500</xdr:rowOff>
    </xdr:to>
    <xdr:sp macro="" textlink="">
      <xdr:nvSpPr>
        <xdr:cNvPr id="10" name="右矢印 9"/>
        <xdr:cNvSpPr/>
      </xdr:nvSpPr>
      <xdr:spPr>
        <a:xfrm>
          <a:off x="3705224" y="11706225"/>
          <a:ext cx="409575" cy="1714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789214</xdr:colOff>
      <xdr:row>50</xdr:row>
      <xdr:rowOff>21306</xdr:rowOff>
    </xdr:from>
    <xdr:to>
      <xdr:col>29</xdr:col>
      <xdr:colOff>180780</xdr:colOff>
      <xdr:row>51</xdr:row>
      <xdr:rowOff>11668</xdr:rowOff>
    </xdr:to>
    <xdr:sp macro="" textlink="">
      <xdr:nvSpPr>
        <xdr:cNvPr id="11" name="下矢印 10"/>
        <xdr:cNvSpPr/>
      </xdr:nvSpPr>
      <xdr:spPr>
        <a:xfrm rot="5400000">
          <a:off x="7198137" y="10907061"/>
          <a:ext cx="194469" cy="357674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145792</xdr:colOff>
      <xdr:row>7</xdr:row>
      <xdr:rowOff>242014</xdr:rowOff>
    </xdr:from>
    <xdr:to>
      <xdr:col>30</xdr:col>
      <xdr:colOff>51210</xdr:colOff>
      <xdr:row>50</xdr:row>
      <xdr:rowOff>184355</xdr:rowOff>
    </xdr:to>
    <xdr:sp macro="" textlink="">
      <xdr:nvSpPr>
        <xdr:cNvPr id="12" name="正方形/長方形 11"/>
        <xdr:cNvSpPr/>
      </xdr:nvSpPr>
      <xdr:spPr>
        <a:xfrm>
          <a:off x="7407324" y="2034353"/>
          <a:ext cx="110257" cy="909863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796017</xdr:colOff>
      <xdr:row>7</xdr:row>
      <xdr:rowOff>246286</xdr:rowOff>
    </xdr:from>
    <xdr:to>
      <xdr:col>30</xdr:col>
      <xdr:colOff>20410</xdr:colOff>
      <xdr:row>8</xdr:row>
      <xdr:rowOff>47625</xdr:rowOff>
    </xdr:to>
    <xdr:sp macro="" textlink="">
      <xdr:nvSpPr>
        <xdr:cNvPr id="13" name="正方形/長方形 12"/>
        <xdr:cNvSpPr/>
      </xdr:nvSpPr>
      <xdr:spPr>
        <a:xfrm>
          <a:off x="7130142" y="2046511"/>
          <a:ext cx="386443" cy="14423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68036</xdr:colOff>
      <xdr:row>42</xdr:row>
      <xdr:rowOff>102054</xdr:rowOff>
    </xdr:from>
    <xdr:to>
      <xdr:col>1</xdr:col>
      <xdr:colOff>476250</xdr:colOff>
      <xdr:row>48</xdr:row>
      <xdr:rowOff>20410</xdr:rowOff>
    </xdr:to>
    <xdr:sp macro="" textlink="">
      <xdr:nvSpPr>
        <xdr:cNvPr id="14" name="角丸四角形 13"/>
        <xdr:cNvSpPr/>
      </xdr:nvSpPr>
      <xdr:spPr>
        <a:xfrm>
          <a:off x="68036" y="9550854"/>
          <a:ext cx="760639" cy="117565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chemeClr val="tx1"/>
              </a:solidFill>
            </a:rPr>
            <a:t>1,000</a:t>
          </a:r>
          <a:r>
            <a:rPr kumimoji="1" lang="ja-JP" altLang="en-US" sz="1050">
              <a:solidFill>
                <a:schemeClr val="tx1"/>
              </a:solidFill>
            </a:rPr>
            <a:t>歩の目安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約</a:t>
          </a:r>
          <a:r>
            <a:rPr kumimoji="1" lang="en-US" altLang="ja-JP" sz="1050">
              <a:solidFill>
                <a:schemeClr val="tx1"/>
              </a:solidFill>
            </a:rPr>
            <a:t>10</a:t>
          </a:r>
          <a:r>
            <a:rPr kumimoji="1" lang="ja-JP" altLang="en-US" sz="1050">
              <a:solidFill>
                <a:schemeClr val="tx1"/>
              </a:solidFill>
            </a:rPr>
            <a:t>分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約</a:t>
          </a:r>
          <a:r>
            <a:rPr kumimoji="1" lang="en-US" altLang="ja-JP" sz="1050">
              <a:solidFill>
                <a:schemeClr val="tx1"/>
              </a:solidFill>
            </a:rPr>
            <a:t>600m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10241</xdr:colOff>
      <xdr:row>6</xdr:row>
      <xdr:rowOff>51210</xdr:rowOff>
    </xdr:from>
    <xdr:to>
      <xdr:col>29</xdr:col>
      <xdr:colOff>112661</xdr:colOff>
      <xdr:row>10</xdr:row>
      <xdr:rowOff>57574</xdr:rowOff>
    </xdr:to>
    <xdr:sp macro="" textlink="">
      <xdr:nvSpPr>
        <xdr:cNvPr id="15" name="角丸四角形 14"/>
        <xdr:cNvSpPr/>
      </xdr:nvSpPr>
      <xdr:spPr>
        <a:xfrm>
          <a:off x="6344366" y="1603785"/>
          <a:ext cx="1054920" cy="92076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健（検）診は</a:t>
          </a:r>
          <a:r>
            <a:rPr kumimoji="1" lang="en-US" altLang="ja-JP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1</a:t>
          </a:r>
          <a:r>
            <a:rPr kumimoji="1" lang="ja-JP" altLang="en-US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つでも複数でも</a:t>
          </a:r>
          <a:r>
            <a:rPr kumimoji="1" lang="en-US" altLang="ja-JP" sz="12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30</a:t>
          </a:r>
          <a:r>
            <a:rPr kumimoji="1" lang="ja-JP" altLang="ja-JP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ポイント加算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501855</xdr:colOff>
      <xdr:row>50</xdr:row>
      <xdr:rowOff>60976</xdr:rowOff>
    </xdr:from>
    <xdr:to>
      <xdr:col>8</xdr:col>
      <xdr:colOff>604751</xdr:colOff>
      <xdr:row>52</xdr:row>
      <xdr:rowOff>215082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88952" y="11009605"/>
          <a:ext cx="758380" cy="758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6</xdr:col>
      <xdr:colOff>635000</xdr:colOff>
      <xdr:row>1</xdr:row>
      <xdr:rowOff>371475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70" t="31402" r="5714" b="23139"/>
        <a:stretch/>
      </xdr:blipFill>
      <xdr:spPr>
        <a:xfrm>
          <a:off x="1181100" y="0"/>
          <a:ext cx="2505075" cy="600075"/>
        </a:xfrm>
        <a:prstGeom prst="rect">
          <a:avLst/>
        </a:prstGeom>
      </xdr:spPr>
    </xdr:pic>
    <xdr:clientData/>
  </xdr:twoCellAnchor>
  <xdr:twoCellAnchor editAs="absolute">
    <xdr:from>
      <xdr:col>0</xdr:col>
      <xdr:colOff>74840</xdr:colOff>
      <xdr:row>35</xdr:row>
      <xdr:rowOff>102053</xdr:rowOff>
    </xdr:from>
    <xdr:to>
      <xdr:col>1</xdr:col>
      <xdr:colOff>394790</xdr:colOff>
      <xdr:row>42</xdr:row>
      <xdr:rowOff>20410</xdr:rowOff>
    </xdr:to>
    <xdr:sp macro="" textlink="">
      <xdr:nvSpPr>
        <xdr:cNvPr id="3" name="角丸四角形吹き出し 2"/>
        <xdr:cNvSpPr>
          <a:spLocks noChangeAspect="1"/>
        </xdr:cNvSpPr>
      </xdr:nvSpPr>
      <xdr:spPr>
        <a:xfrm>
          <a:off x="74840" y="8130267"/>
          <a:ext cx="673736" cy="1394732"/>
        </a:xfrm>
        <a:prstGeom prst="wedgeRoundRectCallout">
          <a:avLst>
            <a:gd name="adj1" fmla="val 68356"/>
            <a:gd name="adj2" fmla="val -1772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horz" lIns="36000" tIns="36000" rIns="36000" bIns="3600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19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日は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「食育の日」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6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ポイント</a:t>
          </a:r>
          <a:endParaRPr kumimoji="1" lang="en-US" altLang="ja-JP" sz="9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倍</a:t>
          </a:r>
          <a:r>
            <a:rPr kumimoji="1" lang="en-US" altLang="ja-JP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‼</a:t>
          </a:r>
          <a:endParaRPr kumimoji="1" lang="ja-JP" altLang="en-US" sz="9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22</xdr:row>
      <xdr:rowOff>0</xdr:rowOff>
    </xdr:from>
    <xdr:ext cx="857250" cy="2495551"/>
    <xdr:sp macro="" textlink="">
      <xdr:nvSpPr>
        <xdr:cNvPr id="4" name="正方形/長方形 3"/>
        <xdr:cNvSpPr/>
      </xdr:nvSpPr>
      <xdr:spPr>
        <a:xfrm>
          <a:off x="0" y="4829175"/>
          <a:ext cx="857250" cy="2495551"/>
        </a:xfrm>
        <a:prstGeom prst="rect">
          <a:avLst/>
        </a:prstGeom>
        <a:noFill/>
      </xdr:spPr>
      <xdr:txBody>
        <a:bodyPr vert="wordArtVertRtl" wrap="square" lIns="91440" tIns="45720" rIns="91440" bIns="45720" anchor="ctr" anchorCtr="1">
          <a:noAutofit/>
        </a:bodyPr>
        <a:lstStyle/>
        <a:p>
          <a:pPr algn="l"/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「目指せ！</a:t>
          </a:r>
          <a:endParaRPr lang="en-US" altLang="ja-JP" sz="1600" b="1" cap="none" spc="-9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  <a:p>
          <a:pPr algn="l"/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　　</a:t>
          </a:r>
          <a:r>
            <a:rPr lang="en-US" altLang="ja-JP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1</a:t>
          </a:r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日</a:t>
          </a:r>
          <a:r>
            <a:rPr lang="en-US" altLang="ja-JP" sz="1600" b="1" cap="none" spc="-9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8</a:t>
          </a:r>
          <a:r>
            <a:rPr lang="en-US" altLang="ja-JP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000</a:t>
          </a:r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歩」</a:t>
          </a:r>
          <a:endParaRPr lang="en-US" altLang="ja-JP" sz="1600" b="1" cap="none" spc="-9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03246" cy="112661"/>
    <xdr:sp macro="" textlink="">
      <xdr:nvSpPr>
        <xdr:cNvPr id="5" name="テキスト ボックス 4"/>
        <xdr:cNvSpPr txBox="1"/>
      </xdr:nvSpPr>
      <xdr:spPr>
        <a:xfrm>
          <a:off x="4342581" y="1259758"/>
          <a:ext cx="1803246" cy="1126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noAutofit/>
        </a:bodyPr>
        <a:lstStyle/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会社名・学校名等さしつかえがなければご記入ください。</a:t>
          </a:r>
        </a:p>
      </xdr:txBody>
    </xdr:sp>
    <xdr:clientData/>
  </xdr:oneCellAnchor>
  <xdr:twoCellAnchor>
    <xdr:from>
      <xdr:col>6</xdr:col>
      <xdr:colOff>11233</xdr:colOff>
      <xdr:row>10</xdr:row>
      <xdr:rowOff>23776</xdr:rowOff>
    </xdr:from>
    <xdr:to>
      <xdr:col>8</xdr:col>
      <xdr:colOff>58860</xdr:colOff>
      <xdr:row>15</xdr:row>
      <xdr:rowOff>119025</xdr:rowOff>
    </xdr:to>
    <xdr:sp macro="" textlink="">
      <xdr:nvSpPr>
        <xdr:cNvPr id="7" name="角丸四角形吹き出し 6"/>
        <xdr:cNvSpPr/>
      </xdr:nvSpPr>
      <xdr:spPr>
        <a:xfrm>
          <a:off x="3042846" y="2471599"/>
          <a:ext cx="1358595" cy="1221861"/>
        </a:xfrm>
        <a:prstGeom prst="wedgeRoundRectCallout">
          <a:avLst>
            <a:gd name="adj1" fmla="val -1893"/>
            <a:gd name="adj2" fmla="val 91642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体操、グラウンドゴルフ、運動教室、水泳、ゴルフなどの運動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270635</xdr:colOff>
      <xdr:row>10</xdr:row>
      <xdr:rowOff>30725</xdr:rowOff>
    </xdr:from>
    <xdr:to>
      <xdr:col>29</xdr:col>
      <xdr:colOff>61452</xdr:colOff>
      <xdr:row>16</xdr:row>
      <xdr:rowOff>30726</xdr:rowOff>
    </xdr:to>
    <xdr:sp macro="" textlink="">
      <xdr:nvSpPr>
        <xdr:cNvPr id="8" name="角丸四角形吹き出し 7"/>
        <xdr:cNvSpPr/>
      </xdr:nvSpPr>
      <xdr:spPr>
        <a:xfrm>
          <a:off x="5268700" y="2478548"/>
          <a:ext cx="2033800" cy="1556775"/>
        </a:xfrm>
        <a:prstGeom prst="wedgeRoundRectCallout">
          <a:avLst>
            <a:gd name="adj1" fmla="val -35201"/>
            <a:gd name="adj2" fmla="val 65125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目的を持って外出した場合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通勤、通学、通院を除く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例：趣味の活動、ボランティア、研修会・講演会、サロン、買い物、田畑での作業や草刈りなど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82856</xdr:colOff>
      <xdr:row>10</xdr:row>
      <xdr:rowOff>30579</xdr:rowOff>
    </xdr:from>
    <xdr:to>
      <xdr:col>9</xdr:col>
      <xdr:colOff>273357</xdr:colOff>
      <xdr:row>15</xdr:row>
      <xdr:rowOff>166650</xdr:rowOff>
    </xdr:to>
    <xdr:sp macro="" textlink="">
      <xdr:nvSpPr>
        <xdr:cNvPr id="9" name="角丸四角形吹き出し 8"/>
        <xdr:cNvSpPr/>
      </xdr:nvSpPr>
      <xdr:spPr>
        <a:xfrm>
          <a:off x="4425437" y="2478402"/>
          <a:ext cx="845985" cy="1262683"/>
        </a:xfrm>
        <a:prstGeom prst="wedgeRoundRectCallout">
          <a:avLst>
            <a:gd name="adj1" fmla="val -26247"/>
            <a:gd name="adj2" fmla="val 87253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朝ごはんを食べた場合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10241</xdr:colOff>
      <xdr:row>10</xdr:row>
      <xdr:rowOff>59871</xdr:rowOff>
    </xdr:from>
    <xdr:to>
      <xdr:col>5</xdr:col>
      <xdr:colOff>327741</xdr:colOff>
      <xdr:row>16</xdr:row>
      <xdr:rowOff>156481</xdr:rowOff>
    </xdr:to>
    <xdr:sp macro="" textlink="">
      <xdr:nvSpPr>
        <xdr:cNvPr id="12" name="角丸四角形吹き出し 11"/>
        <xdr:cNvSpPr/>
      </xdr:nvSpPr>
      <xdr:spPr>
        <a:xfrm>
          <a:off x="10241" y="2507694"/>
          <a:ext cx="3000887" cy="1653384"/>
        </a:xfrm>
        <a:prstGeom prst="wedgeRoundRectCallout">
          <a:avLst>
            <a:gd name="adj1" fmla="val 29431"/>
            <a:gd name="adj2" fmla="val 53854"/>
            <a:gd name="adj3" fmla="val 16667"/>
          </a:avLst>
        </a:prstGeom>
        <a:solidFill>
          <a:sysClr val="window" lastClr="FFFFFF"/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歩ごとに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ポイントずつ加算★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 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歩以上　　 →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</a:p>
      </xdr:txBody>
    </xdr:sp>
    <xdr:clientData/>
  </xdr:twoCellAnchor>
  <xdr:twoCellAnchor>
    <xdr:from>
      <xdr:col>11</xdr:col>
      <xdr:colOff>802821</xdr:colOff>
      <xdr:row>50</xdr:row>
      <xdr:rowOff>41714</xdr:rowOff>
    </xdr:from>
    <xdr:to>
      <xdr:col>29</xdr:col>
      <xdr:colOff>194387</xdr:colOff>
      <xdr:row>50</xdr:row>
      <xdr:rowOff>217133</xdr:rowOff>
    </xdr:to>
    <xdr:sp macro="" textlink="">
      <xdr:nvSpPr>
        <xdr:cNvPr id="18" name="下矢印 17"/>
        <xdr:cNvSpPr/>
      </xdr:nvSpPr>
      <xdr:spPr>
        <a:xfrm rot="5400000">
          <a:off x="7285903" y="11220703"/>
          <a:ext cx="175419" cy="201191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178594</xdr:colOff>
      <xdr:row>7</xdr:row>
      <xdr:rowOff>242014</xdr:rowOff>
    </xdr:from>
    <xdr:to>
      <xdr:col>30</xdr:col>
      <xdr:colOff>49610</xdr:colOff>
      <xdr:row>50</xdr:row>
      <xdr:rowOff>178594</xdr:rowOff>
    </xdr:to>
    <xdr:sp macro="" textlink="">
      <xdr:nvSpPr>
        <xdr:cNvPr id="27" name="正方形/長方形 26"/>
        <xdr:cNvSpPr/>
      </xdr:nvSpPr>
      <xdr:spPr>
        <a:xfrm>
          <a:off x="7461250" y="2037873"/>
          <a:ext cx="79376" cy="922345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13608</xdr:colOff>
      <xdr:row>7</xdr:row>
      <xdr:rowOff>233246</xdr:rowOff>
    </xdr:from>
    <xdr:to>
      <xdr:col>30</xdr:col>
      <xdr:colOff>50744</xdr:colOff>
      <xdr:row>8</xdr:row>
      <xdr:rowOff>34585</xdr:rowOff>
    </xdr:to>
    <xdr:sp macro="" textlink="">
      <xdr:nvSpPr>
        <xdr:cNvPr id="28" name="正方形/長方形 27"/>
        <xdr:cNvSpPr/>
      </xdr:nvSpPr>
      <xdr:spPr>
        <a:xfrm>
          <a:off x="7293429" y="2036192"/>
          <a:ext cx="248047" cy="14151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68036</xdr:colOff>
      <xdr:row>42</xdr:row>
      <xdr:rowOff>102054</xdr:rowOff>
    </xdr:from>
    <xdr:to>
      <xdr:col>1</xdr:col>
      <xdr:colOff>476250</xdr:colOff>
      <xdr:row>48</xdr:row>
      <xdr:rowOff>20410</xdr:rowOff>
    </xdr:to>
    <xdr:sp macro="" textlink="">
      <xdr:nvSpPr>
        <xdr:cNvPr id="29" name="角丸四角形 28"/>
        <xdr:cNvSpPr/>
      </xdr:nvSpPr>
      <xdr:spPr>
        <a:xfrm>
          <a:off x="68036" y="9606643"/>
          <a:ext cx="762000" cy="118382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chemeClr val="tx1"/>
              </a:solidFill>
            </a:rPr>
            <a:t>1,000</a:t>
          </a:r>
          <a:r>
            <a:rPr kumimoji="1" lang="ja-JP" altLang="en-US" sz="1050">
              <a:solidFill>
                <a:schemeClr val="tx1"/>
              </a:solidFill>
            </a:rPr>
            <a:t>歩の目安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約</a:t>
          </a:r>
          <a:r>
            <a:rPr kumimoji="1" lang="en-US" altLang="ja-JP" sz="1050">
              <a:solidFill>
                <a:schemeClr val="tx1"/>
              </a:solidFill>
            </a:rPr>
            <a:t>10</a:t>
          </a:r>
          <a:r>
            <a:rPr kumimoji="1" lang="ja-JP" altLang="en-US" sz="1050">
              <a:solidFill>
                <a:schemeClr val="tx1"/>
              </a:solidFill>
            </a:rPr>
            <a:t>分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約</a:t>
          </a:r>
          <a:r>
            <a:rPr kumimoji="1" lang="en-US" altLang="ja-JP" sz="1050">
              <a:solidFill>
                <a:schemeClr val="tx1"/>
              </a:solidFill>
            </a:rPr>
            <a:t>600m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10241</xdr:colOff>
      <xdr:row>6</xdr:row>
      <xdr:rowOff>51210</xdr:rowOff>
    </xdr:from>
    <xdr:to>
      <xdr:col>29</xdr:col>
      <xdr:colOff>112661</xdr:colOff>
      <xdr:row>10</xdr:row>
      <xdr:rowOff>57574</xdr:rowOff>
    </xdr:to>
    <xdr:sp macro="" textlink="">
      <xdr:nvSpPr>
        <xdr:cNvPr id="30" name="角丸四角形 29"/>
        <xdr:cNvSpPr/>
      </xdr:nvSpPr>
      <xdr:spPr>
        <a:xfrm>
          <a:off x="6319273" y="1597742"/>
          <a:ext cx="1054920" cy="90765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健（検）診は</a:t>
          </a:r>
          <a:r>
            <a:rPr kumimoji="1" lang="en-US" altLang="ja-JP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1</a:t>
          </a:r>
          <a:r>
            <a:rPr kumimoji="1" lang="ja-JP" altLang="en-US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つでも複数でも</a:t>
          </a:r>
          <a:r>
            <a:rPr kumimoji="1" lang="en-US" altLang="ja-JP" sz="12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30</a:t>
          </a:r>
          <a:r>
            <a:rPr kumimoji="1" lang="ja-JP" altLang="ja-JP" sz="9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ポイント加算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</xdr:row>
          <xdr:rowOff>228600</xdr:rowOff>
        </xdr:from>
        <xdr:to>
          <xdr:col>6</xdr:col>
          <xdr:colOff>57150</xdr:colOff>
          <xdr:row>7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特定健診・後期高齢者健診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228600</xdr:rowOff>
        </xdr:from>
        <xdr:to>
          <xdr:col>7</xdr:col>
          <xdr:colOff>190500</xdr:colOff>
          <xdr:row>7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職場の健診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</xdr:row>
          <xdr:rowOff>228600</xdr:rowOff>
        </xdr:from>
        <xdr:to>
          <xdr:col>9</xdr:col>
          <xdr:colOff>438150</xdr:colOff>
          <xdr:row>7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人間ドック・脳ドック等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7</xdr:row>
          <xdr:rowOff>200025</xdr:rowOff>
        </xdr:from>
        <xdr:to>
          <xdr:col>4</xdr:col>
          <xdr:colOff>247650</xdr:colOff>
          <xdr:row>9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190500</xdr:rowOff>
        </xdr:from>
        <xdr:to>
          <xdr:col>7</xdr:col>
          <xdr:colOff>628650</xdr:colOff>
          <xdr:row>9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大腸がん検診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7</xdr:row>
          <xdr:rowOff>190500</xdr:rowOff>
        </xdr:from>
        <xdr:to>
          <xdr:col>6</xdr:col>
          <xdr:colOff>28575</xdr:colOff>
          <xdr:row>9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209550</xdr:rowOff>
        </xdr:from>
        <xdr:to>
          <xdr:col>9</xdr:col>
          <xdr:colOff>476250</xdr:colOff>
          <xdr:row>9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子宮頸がん検診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7</xdr:row>
          <xdr:rowOff>171450</xdr:rowOff>
        </xdr:from>
        <xdr:to>
          <xdr:col>11</xdr:col>
          <xdr:colOff>38100</xdr:colOff>
          <xdr:row>9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</xdr:row>
          <xdr:rowOff>47625</xdr:rowOff>
        </xdr:from>
        <xdr:to>
          <xdr:col>5</xdr:col>
          <xdr:colOff>200025</xdr:colOff>
          <xdr:row>10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前立腺がん検診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8</xdr:row>
          <xdr:rowOff>38100</xdr:rowOff>
        </xdr:from>
        <xdr:to>
          <xdr:col>6</xdr:col>
          <xdr:colOff>485775</xdr:colOff>
          <xdr:row>9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PET－CT検診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38100</xdr:rowOff>
        </xdr:from>
        <xdr:to>
          <xdr:col>10</xdr:col>
          <xdr:colOff>676275</xdr:colOff>
          <xdr:row>9</xdr:row>
          <xdr:rowOff>200025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95250</xdr:colOff>
      <xdr:row>0</xdr:row>
      <xdr:rowOff>81643</xdr:rowOff>
    </xdr:from>
    <xdr:to>
      <xdr:col>34</xdr:col>
      <xdr:colOff>272142</xdr:colOff>
      <xdr:row>6</xdr:row>
      <xdr:rowOff>122465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10500" y="81643"/>
          <a:ext cx="2136321" cy="159203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黄色のセルに</a:t>
          </a:r>
          <a:endParaRPr kumimoji="1" lang="en-US" altLang="ja-JP" sz="20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 fPrintsWithSheet="0"/>
  </xdr:twoCellAnchor>
  <xdr:twoCellAnchor>
    <xdr:from>
      <xdr:col>6</xdr:col>
      <xdr:colOff>657224</xdr:colOff>
      <xdr:row>52</xdr:row>
      <xdr:rowOff>19050</xdr:rowOff>
    </xdr:from>
    <xdr:to>
      <xdr:col>7</xdr:col>
      <xdr:colOff>409574</xdr:colOff>
      <xdr:row>52</xdr:row>
      <xdr:rowOff>190500</xdr:rowOff>
    </xdr:to>
    <xdr:sp macro="" textlink="">
      <xdr:nvSpPr>
        <xdr:cNvPr id="31" name="右矢印 30"/>
        <xdr:cNvSpPr/>
      </xdr:nvSpPr>
      <xdr:spPr>
        <a:xfrm>
          <a:off x="3705224" y="11753850"/>
          <a:ext cx="409575" cy="1714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503208</xdr:colOff>
      <xdr:row>50</xdr:row>
      <xdr:rowOff>53914</xdr:rowOff>
    </xdr:from>
    <xdr:to>
      <xdr:col>8</xdr:col>
      <xdr:colOff>620024</xdr:colOff>
      <xdr:row>52</xdr:row>
      <xdr:rowOff>224645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6392" y="11061579"/>
          <a:ext cx="772783" cy="772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7</xdr:col>
      <xdr:colOff>0</xdr:colOff>
      <xdr:row>1</xdr:row>
      <xdr:rowOff>371475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70" t="31402" r="5714" b="23139"/>
        <a:stretch/>
      </xdr:blipFill>
      <xdr:spPr>
        <a:xfrm>
          <a:off x="1181100" y="0"/>
          <a:ext cx="2505075" cy="600075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34</xdr:row>
      <xdr:rowOff>181428</xdr:rowOff>
    </xdr:from>
    <xdr:to>
      <xdr:col>1</xdr:col>
      <xdr:colOff>367575</xdr:colOff>
      <xdr:row>42</xdr:row>
      <xdr:rowOff>105229</xdr:rowOff>
    </xdr:to>
    <xdr:sp macro="" textlink="">
      <xdr:nvSpPr>
        <xdr:cNvPr id="3" name="角丸四角形吹き出し 2"/>
        <xdr:cNvSpPr>
          <a:spLocks noChangeAspect="1"/>
        </xdr:cNvSpPr>
      </xdr:nvSpPr>
      <xdr:spPr>
        <a:xfrm>
          <a:off x="0" y="7626803"/>
          <a:ext cx="716825" cy="1574801"/>
        </a:xfrm>
        <a:prstGeom prst="wedgeRoundRectCallout">
          <a:avLst>
            <a:gd name="adj1" fmla="val 63927"/>
            <a:gd name="adj2" fmla="val -305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horz" lIns="36000" tIns="36000" rIns="36000" bIns="3600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19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日は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「食育の日」</a:t>
          </a:r>
          <a:endParaRPr kumimoji="1" lang="en-US" altLang="ja-JP" sz="9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6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ポイント</a:t>
          </a:r>
          <a:endParaRPr kumimoji="1" lang="en-US" altLang="ja-JP" sz="9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倍</a:t>
          </a:r>
          <a:r>
            <a:rPr kumimoji="1" lang="en-US" altLang="ja-JP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‼</a:t>
          </a:r>
          <a:endParaRPr kumimoji="1" lang="ja-JP" altLang="en-US" sz="9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21</xdr:row>
      <xdr:rowOff>0</xdr:rowOff>
    </xdr:from>
    <xdr:ext cx="857250" cy="2495551"/>
    <xdr:sp macro="" textlink="">
      <xdr:nvSpPr>
        <xdr:cNvPr id="4" name="正方形/長方形 3"/>
        <xdr:cNvSpPr/>
      </xdr:nvSpPr>
      <xdr:spPr>
        <a:xfrm>
          <a:off x="0" y="4791075"/>
          <a:ext cx="857250" cy="2495551"/>
        </a:xfrm>
        <a:prstGeom prst="rect">
          <a:avLst/>
        </a:prstGeom>
        <a:noFill/>
      </xdr:spPr>
      <xdr:txBody>
        <a:bodyPr vert="wordArtVertRtl" wrap="square" lIns="91440" tIns="45720" rIns="91440" bIns="45720" anchor="ctr" anchorCtr="1">
          <a:noAutofit/>
        </a:bodyPr>
        <a:lstStyle/>
        <a:p>
          <a:pPr algn="l"/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「目指せ！</a:t>
          </a:r>
          <a:endParaRPr lang="en-US" altLang="ja-JP" sz="1600" b="1" cap="none" spc="-9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  <a:p>
          <a:pPr algn="l"/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　　</a:t>
          </a:r>
          <a:r>
            <a:rPr lang="en-US" altLang="ja-JP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1</a:t>
          </a:r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日</a:t>
          </a:r>
          <a:r>
            <a:rPr lang="en-US" altLang="ja-JP" sz="1600" b="1" cap="none" spc="-9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8</a:t>
          </a:r>
          <a:r>
            <a:rPr lang="en-US" altLang="ja-JP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000</a:t>
          </a:r>
          <a:r>
            <a:rPr lang="ja-JP" altLang="en-US" sz="1600" b="1" cap="none" spc="-9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歩」</a:t>
          </a:r>
          <a:endParaRPr lang="en-US" altLang="ja-JP" sz="1600" b="1" cap="none" spc="-9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03246" cy="173253"/>
    <xdr:sp macro="" textlink="">
      <xdr:nvSpPr>
        <xdr:cNvPr id="5" name="テキスト ボックス 4"/>
        <xdr:cNvSpPr txBox="1"/>
      </xdr:nvSpPr>
      <xdr:spPr>
        <a:xfrm>
          <a:off x="4343400" y="1266825"/>
          <a:ext cx="1803246" cy="173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会社名・学校名等さしつかえがなければご記入ください。</a:t>
          </a:r>
        </a:p>
      </xdr:txBody>
    </xdr:sp>
    <xdr:clientData/>
  </xdr:oneCellAnchor>
  <xdr:twoCellAnchor>
    <xdr:from>
      <xdr:col>0</xdr:col>
      <xdr:colOff>38100</xdr:colOff>
      <xdr:row>0</xdr:row>
      <xdr:rowOff>38100</xdr:rowOff>
    </xdr:from>
    <xdr:to>
      <xdr:col>2</xdr:col>
      <xdr:colOff>190500</xdr:colOff>
      <xdr:row>1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38100" y="38100"/>
          <a:ext cx="1009650" cy="4286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6</xdr:col>
      <xdr:colOff>731</xdr:colOff>
      <xdr:row>9</xdr:row>
      <xdr:rowOff>221858</xdr:rowOff>
    </xdr:from>
    <xdr:to>
      <xdr:col>8</xdr:col>
      <xdr:colOff>48358</xdr:colOff>
      <xdr:row>15</xdr:row>
      <xdr:rowOff>119063</xdr:rowOff>
    </xdr:to>
    <xdr:sp macro="" textlink="">
      <xdr:nvSpPr>
        <xdr:cNvPr id="8" name="角丸四角形吹き出し 7"/>
        <xdr:cNvSpPr/>
      </xdr:nvSpPr>
      <xdr:spPr>
        <a:xfrm>
          <a:off x="3011311" y="2458532"/>
          <a:ext cx="1357315" cy="1274928"/>
        </a:xfrm>
        <a:prstGeom prst="wedgeRoundRectCallout">
          <a:avLst>
            <a:gd name="adj1" fmla="val -2564"/>
            <a:gd name="adj2" fmla="val 66897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体操、グラウンドゴルフ、運動教室、水泳、ゴルフなどの運動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136429</xdr:colOff>
      <xdr:row>8</xdr:row>
      <xdr:rowOff>76639</xdr:rowOff>
    </xdr:from>
    <xdr:to>
      <xdr:col>13</xdr:col>
      <xdr:colOff>0</xdr:colOff>
      <xdr:row>15</xdr:row>
      <xdr:rowOff>164224</xdr:rowOff>
    </xdr:to>
    <xdr:sp macro="" textlink="">
      <xdr:nvSpPr>
        <xdr:cNvPr id="9" name="角丸四角形吹き出し 8"/>
        <xdr:cNvSpPr/>
      </xdr:nvSpPr>
      <xdr:spPr>
        <a:xfrm>
          <a:off x="5128843" y="2233449"/>
          <a:ext cx="2129864" cy="1565603"/>
        </a:xfrm>
        <a:prstGeom prst="wedgeRoundRectCallout">
          <a:avLst>
            <a:gd name="adj1" fmla="val -32452"/>
            <a:gd name="adj2" fmla="val 59594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目的を持って外出した場合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通勤、通学、通院を除く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例：趣味の活動、ボランティア、研修会・講演会、サロン、買い物、田畑での作業や草刈りなど</a:t>
          </a: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59621</xdr:colOff>
      <xdr:row>9</xdr:row>
      <xdr:rowOff>224518</xdr:rowOff>
    </xdr:from>
    <xdr:to>
      <xdr:col>9</xdr:col>
      <xdr:colOff>186120</xdr:colOff>
      <xdr:row>15</xdr:row>
      <xdr:rowOff>108858</xdr:rowOff>
    </xdr:to>
    <xdr:sp macro="" textlink="">
      <xdr:nvSpPr>
        <xdr:cNvPr id="10" name="角丸四角形吹き出し 9"/>
        <xdr:cNvSpPr/>
      </xdr:nvSpPr>
      <xdr:spPr>
        <a:xfrm>
          <a:off x="4395138" y="2479863"/>
          <a:ext cx="783396" cy="1263823"/>
        </a:xfrm>
        <a:prstGeom prst="wedgeRoundRectCallout">
          <a:avLst>
            <a:gd name="adj1" fmla="val -24647"/>
            <a:gd name="adj2" fmla="val 70411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朝ごはんを食べた場合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72117</xdr:colOff>
      <xdr:row>18</xdr:row>
      <xdr:rowOff>198663</xdr:rowOff>
    </xdr:from>
    <xdr:to>
      <xdr:col>4</xdr:col>
      <xdr:colOff>24492</xdr:colOff>
      <xdr:row>21</xdr:row>
      <xdr:rowOff>208188</xdr:rowOff>
    </xdr:to>
    <xdr:sp macro="" textlink="">
      <xdr:nvSpPr>
        <xdr:cNvPr id="11" name="角丸四角形吹き出し 10"/>
        <xdr:cNvSpPr/>
      </xdr:nvSpPr>
      <xdr:spPr>
        <a:xfrm>
          <a:off x="929367" y="4382859"/>
          <a:ext cx="959304" cy="642258"/>
        </a:xfrm>
        <a:prstGeom prst="wedgeRoundRectCallout">
          <a:avLst>
            <a:gd name="adj1" fmla="val -5414"/>
            <a:gd name="adj2" fmla="val -80177"/>
            <a:gd name="adj3" fmla="val 16667"/>
          </a:avLst>
        </a:prstGeom>
        <a:solidFill>
          <a:sysClr val="window" lastClr="FFFFFF"/>
        </a:solidFill>
        <a:ln w="381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記録する年月を記入</a:t>
          </a:r>
        </a:p>
      </xdr:txBody>
    </xdr:sp>
    <xdr:clientData/>
  </xdr:twoCellAnchor>
  <xdr:twoCellAnchor>
    <xdr:from>
      <xdr:col>4</xdr:col>
      <xdr:colOff>400049</xdr:colOff>
      <xdr:row>2</xdr:row>
      <xdr:rowOff>28575</xdr:rowOff>
    </xdr:from>
    <xdr:to>
      <xdr:col>7</xdr:col>
      <xdr:colOff>57150</xdr:colOff>
      <xdr:row>4</xdr:row>
      <xdr:rowOff>133349</xdr:rowOff>
    </xdr:to>
    <xdr:sp macro="" textlink="">
      <xdr:nvSpPr>
        <xdr:cNvPr id="12" name="角丸四角形吹き出し 11"/>
        <xdr:cNvSpPr/>
      </xdr:nvSpPr>
      <xdr:spPr>
        <a:xfrm>
          <a:off x="2266949" y="638175"/>
          <a:ext cx="1476376" cy="533399"/>
        </a:xfrm>
        <a:prstGeom prst="wedgeRoundRectCallout">
          <a:avLst>
            <a:gd name="adj1" fmla="val -189"/>
            <a:gd name="adj2" fmla="val 7964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チャレンジ月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日時点の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年齢を記入してください</a:t>
          </a:r>
        </a:p>
      </xdr:txBody>
    </xdr:sp>
    <xdr:clientData/>
  </xdr:twoCellAnchor>
  <xdr:twoCellAnchor>
    <xdr:from>
      <xdr:col>0</xdr:col>
      <xdr:colOff>54741</xdr:colOff>
      <xdr:row>9</xdr:row>
      <xdr:rowOff>149677</xdr:rowOff>
    </xdr:from>
    <xdr:to>
      <xdr:col>5</xdr:col>
      <xdr:colOff>328449</xdr:colOff>
      <xdr:row>17</xdr:row>
      <xdr:rowOff>13606</xdr:rowOff>
    </xdr:to>
    <xdr:sp macro="" textlink="">
      <xdr:nvSpPr>
        <xdr:cNvPr id="13" name="角丸四角形吹き出し 12"/>
        <xdr:cNvSpPr/>
      </xdr:nvSpPr>
      <xdr:spPr>
        <a:xfrm>
          <a:off x="54741" y="2405022"/>
          <a:ext cx="2945087" cy="1659446"/>
        </a:xfrm>
        <a:prstGeom prst="wedgeRoundRectCallout">
          <a:avLst>
            <a:gd name="adj1" fmla="val 20035"/>
            <a:gd name="adj2" fmla="val 62109"/>
            <a:gd name="adj3" fmla="val 16667"/>
          </a:avLst>
        </a:prstGeom>
        <a:solidFill>
          <a:sysClr val="window" lastClr="FFFFFF"/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歩ごとに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ポイントずつ加算★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 →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歩～ 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9,999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10,000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歩以上　　　→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ポイント</a:t>
          </a:r>
        </a:p>
      </xdr:txBody>
    </xdr:sp>
    <xdr:clientData/>
  </xdr:twoCellAnchor>
  <xdr:twoCellAnchor>
    <xdr:from>
      <xdr:col>1</xdr:col>
      <xdr:colOff>432707</xdr:colOff>
      <xdr:row>7</xdr:row>
      <xdr:rowOff>334737</xdr:rowOff>
    </xdr:from>
    <xdr:to>
      <xdr:col>4</xdr:col>
      <xdr:colOff>594633</xdr:colOff>
      <xdr:row>10</xdr:row>
      <xdr:rowOff>13608</xdr:rowOff>
    </xdr:to>
    <xdr:sp macro="" textlink="">
      <xdr:nvSpPr>
        <xdr:cNvPr id="14" name="角丸四角形 13"/>
        <xdr:cNvSpPr/>
      </xdr:nvSpPr>
      <xdr:spPr>
        <a:xfrm>
          <a:off x="786493" y="2137683"/>
          <a:ext cx="1672319" cy="304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歩数計等で記録する場合</a:t>
          </a:r>
        </a:p>
      </xdr:txBody>
    </xdr:sp>
    <xdr:clientData/>
  </xdr:twoCellAnchor>
  <xdr:twoCellAnchor>
    <xdr:from>
      <xdr:col>1</xdr:col>
      <xdr:colOff>400049</xdr:colOff>
      <xdr:row>28</xdr:row>
      <xdr:rowOff>206829</xdr:rowOff>
    </xdr:from>
    <xdr:to>
      <xdr:col>7</xdr:col>
      <xdr:colOff>224518</xdr:colOff>
      <xdr:row>34</xdr:row>
      <xdr:rowOff>72118</xdr:rowOff>
    </xdr:to>
    <xdr:sp macro="" textlink="">
      <xdr:nvSpPr>
        <xdr:cNvPr id="15" name="角丸四角形吹き出し 14"/>
        <xdr:cNvSpPr/>
      </xdr:nvSpPr>
      <xdr:spPr>
        <a:xfrm>
          <a:off x="753835" y="6540954"/>
          <a:ext cx="3158219" cy="1130753"/>
        </a:xfrm>
        <a:prstGeom prst="wedgeRoundRectCallout">
          <a:avLst>
            <a:gd name="adj1" fmla="val 19182"/>
            <a:gd name="adj2" fmla="val 72326"/>
            <a:gd name="adj3" fmla="val 16667"/>
          </a:avLst>
        </a:prstGeom>
        <a:solidFill>
          <a:sysClr val="window" lastClr="FFFFFF"/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約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分・</a:t>
          </a:r>
          <a:r>
            <a:rPr kumimoji="1" lang="en-US" altLang="ja-JP" sz="1100">
              <a:solidFill>
                <a:sysClr val="windowText" lastClr="000000"/>
              </a:solidFill>
            </a:rPr>
            <a:t>600m</a:t>
          </a:r>
          <a:r>
            <a:rPr kumimoji="1" lang="ja-JP" altLang="en-US" sz="1100">
              <a:solidFill>
                <a:sysClr val="windowText" lastClr="000000"/>
              </a:solidFill>
            </a:rPr>
            <a:t>で</a:t>
          </a:r>
          <a:r>
            <a:rPr kumimoji="1" lang="en-US" altLang="ja-JP" sz="1100">
              <a:solidFill>
                <a:sysClr val="windowText" lastClr="000000"/>
              </a:solidFill>
            </a:rPr>
            <a:t>1,000</a:t>
          </a:r>
          <a:r>
            <a:rPr kumimoji="1" lang="ja-JP" altLang="en-US" sz="1100">
              <a:solidFill>
                <a:sysClr val="windowText" lastClr="000000"/>
              </a:solidFill>
            </a:rPr>
            <a:t>歩と換算し、ポイントを記入してください。（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畑仕事等の</a:t>
          </a:r>
          <a:r>
            <a:rPr kumimoji="1" lang="ja-JP" altLang="en-US" sz="1100">
              <a:solidFill>
                <a:sysClr val="windowText" lastClr="000000"/>
              </a:solidFill>
            </a:rPr>
            <a:t>軽作業で歩いた場合も含む）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（例）</a:t>
          </a:r>
          <a:r>
            <a:rPr kumimoji="1" lang="en-US" altLang="ja-JP" sz="1100">
              <a:solidFill>
                <a:sysClr val="windowText" lastClr="000000"/>
              </a:solidFill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</a:rPr>
            <a:t>分→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ポイント 　　約</a:t>
          </a:r>
          <a:r>
            <a:rPr kumimoji="1" lang="en-US" altLang="ja-JP" sz="1100">
              <a:solidFill>
                <a:sysClr val="windowText" lastClr="000000"/>
              </a:solidFill>
            </a:rPr>
            <a:t>1.2</a:t>
          </a:r>
          <a:r>
            <a:rPr kumimoji="1" lang="ja-JP" altLang="en-US" sz="1100">
              <a:solidFill>
                <a:sysClr val="windowText" lastClr="000000"/>
              </a:solidFill>
            </a:rPr>
            <a:t>㎞➝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ポイント</a:t>
          </a:r>
        </a:p>
      </xdr:txBody>
    </xdr:sp>
    <xdr:clientData/>
  </xdr:twoCellAnchor>
  <xdr:twoCellAnchor>
    <xdr:from>
      <xdr:col>2</xdr:col>
      <xdr:colOff>423180</xdr:colOff>
      <xdr:row>27</xdr:row>
      <xdr:rowOff>205468</xdr:rowOff>
    </xdr:from>
    <xdr:to>
      <xdr:col>6</xdr:col>
      <xdr:colOff>470807</xdr:colOff>
      <xdr:row>29</xdr:row>
      <xdr:rowOff>89807</xdr:rowOff>
    </xdr:to>
    <xdr:sp macro="" textlink="">
      <xdr:nvSpPr>
        <xdr:cNvPr id="16" name="角丸四角形 15"/>
        <xdr:cNvSpPr/>
      </xdr:nvSpPr>
      <xdr:spPr>
        <a:xfrm>
          <a:off x="1280430" y="6328682"/>
          <a:ext cx="2217966" cy="306161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歩いた時間・距離で記録する場合</a:t>
          </a:r>
        </a:p>
      </xdr:txBody>
    </xdr:sp>
    <xdr:clientData/>
  </xdr:twoCellAnchor>
  <xdr:twoCellAnchor>
    <xdr:from>
      <xdr:col>12</xdr:col>
      <xdr:colOff>142875</xdr:colOff>
      <xdr:row>7</xdr:row>
      <xdr:rowOff>265340</xdr:rowOff>
    </xdr:from>
    <xdr:to>
      <xdr:col>29</xdr:col>
      <xdr:colOff>110558</xdr:colOff>
      <xdr:row>49</xdr:row>
      <xdr:rowOff>161584</xdr:rowOff>
    </xdr:to>
    <xdr:sp macro="" textlink="">
      <xdr:nvSpPr>
        <xdr:cNvPr id="22" name="正方形/長方形 21"/>
        <xdr:cNvSpPr/>
      </xdr:nvSpPr>
      <xdr:spPr>
        <a:xfrm>
          <a:off x="7235598" y="2068286"/>
          <a:ext cx="112259" cy="888546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346982</xdr:colOff>
      <xdr:row>7</xdr:row>
      <xdr:rowOff>266699</xdr:rowOff>
    </xdr:from>
    <xdr:to>
      <xdr:col>29</xdr:col>
      <xdr:colOff>57149</xdr:colOff>
      <xdr:row>8</xdr:row>
      <xdr:rowOff>68036</xdr:rowOff>
    </xdr:to>
    <xdr:sp macro="" textlink="">
      <xdr:nvSpPr>
        <xdr:cNvPr id="25" name="正方形/長方形 24"/>
        <xdr:cNvSpPr/>
      </xdr:nvSpPr>
      <xdr:spPr>
        <a:xfrm>
          <a:off x="4694464" y="2069645"/>
          <a:ext cx="2642506" cy="14151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394607</xdr:colOff>
      <xdr:row>7</xdr:row>
      <xdr:rowOff>171449</xdr:rowOff>
    </xdr:from>
    <xdr:to>
      <xdr:col>8</xdr:col>
      <xdr:colOff>346982</xdr:colOff>
      <xdr:row>9</xdr:row>
      <xdr:rowOff>76199</xdr:rowOff>
    </xdr:to>
    <xdr:sp macro="" textlink="">
      <xdr:nvSpPr>
        <xdr:cNvPr id="1024" name="円/楕円 1023"/>
        <xdr:cNvSpPr/>
      </xdr:nvSpPr>
      <xdr:spPr>
        <a:xfrm>
          <a:off x="3422196" y="1974395"/>
          <a:ext cx="1272268" cy="340179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365125</xdr:colOff>
      <xdr:row>5</xdr:row>
      <xdr:rowOff>84849</xdr:rowOff>
    </xdr:from>
    <xdr:to>
      <xdr:col>12</xdr:col>
      <xdr:colOff>28575</xdr:colOff>
      <xdr:row>9</xdr:row>
      <xdr:rowOff>105213</xdr:rowOff>
    </xdr:to>
    <xdr:sp macro="" textlink="">
      <xdr:nvSpPr>
        <xdr:cNvPr id="17" name="角丸四角形 16"/>
        <xdr:cNvSpPr/>
      </xdr:nvSpPr>
      <xdr:spPr>
        <a:xfrm>
          <a:off x="6014435" y="1365797"/>
          <a:ext cx="1130519" cy="994761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健（検）診は</a:t>
          </a:r>
          <a:r>
            <a:rPr kumimoji="1" lang="en-US" altLang="ja-JP" sz="1000">
              <a:latin typeface="+mn-ea"/>
              <a:ea typeface="+mn-ea"/>
            </a:rPr>
            <a:t>1</a:t>
          </a:r>
          <a:r>
            <a:rPr kumimoji="1" lang="ja-JP" altLang="en-US" sz="1000">
              <a:latin typeface="+mn-ea"/>
              <a:ea typeface="+mn-ea"/>
            </a:rPr>
            <a:t>つでも複数でも</a:t>
          </a:r>
          <a:r>
            <a:rPr kumimoji="1" lang="en-US" altLang="ja-JP" sz="1200">
              <a:latin typeface="+mn-ea"/>
              <a:ea typeface="+mn-ea"/>
            </a:rPr>
            <a:t>30</a:t>
          </a:r>
          <a:r>
            <a:rPr kumimoji="1" lang="ja-JP" altLang="en-US" sz="1000">
              <a:latin typeface="+mn-ea"/>
              <a:ea typeface="+mn-ea"/>
            </a:rPr>
            <a:t>ポイント加算</a:t>
          </a:r>
        </a:p>
      </xdr:txBody>
    </xdr:sp>
    <xdr:clientData/>
  </xdr:twoCellAnchor>
  <xdr:twoCellAnchor>
    <xdr:from>
      <xdr:col>6</xdr:col>
      <xdr:colOff>657224</xdr:colOff>
      <xdr:row>51</xdr:row>
      <xdr:rowOff>19050</xdr:rowOff>
    </xdr:from>
    <xdr:to>
      <xdr:col>7</xdr:col>
      <xdr:colOff>409574</xdr:colOff>
      <xdr:row>51</xdr:row>
      <xdr:rowOff>190500</xdr:rowOff>
    </xdr:to>
    <xdr:sp macro="" textlink="">
      <xdr:nvSpPr>
        <xdr:cNvPr id="23" name="右矢印 22"/>
        <xdr:cNvSpPr/>
      </xdr:nvSpPr>
      <xdr:spPr>
        <a:xfrm>
          <a:off x="3705224" y="11753850"/>
          <a:ext cx="409575" cy="1714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789214</xdr:colOff>
      <xdr:row>49</xdr:row>
      <xdr:rowOff>12804</xdr:rowOff>
    </xdr:from>
    <xdr:to>
      <xdr:col>29</xdr:col>
      <xdr:colOff>68036</xdr:colOff>
      <xdr:row>49</xdr:row>
      <xdr:rowOff>212616</xdr:rowOff>
    </xdr:to>
    <xdr:sp macro="" textlink="">
      <xdr:nvSpPr>
        <xdr:cNvPr id="27" name="下矢印 26"/>
        <xdr:cNvSpPr/>
      </xdr:nvSpPr>
      <xdr:spPr>
        <a:xfrm rot="5400000">
          <a:off x="7089768" y="10789214"/>
          <a:ext cx="199812" cy="231322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552791</xdr:colOff>
      <xdr:row>49</xdr:row>
      <xdr:rowOff>110558</xdr:rowOff>
    </xdr:from>
    <xdr:to>
      <xdr:col>8</xdr:col>
      <xdr:colOff>578304</xdr:colOff>
      <xdr:row>51</xdr:row>
      <xdr:rowOff>178593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8215" y="10902723"/>
          <a:ext cx="680357" cy="6803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19050</xdr:rowOff>
    </xdr:from>
    <xdr:to>
      <xdr:col>3</xdr:col>
      <xdr:colOff>800100</xdr:colOff>
      <xdr:row>3</xdr:row>
      <xdr:rowOff>161925</xdr:rowOff>
    </xdr:to>
    <xdr:sp macro="" textlink="">
      <xdr:nvSpPr>
        <xdr:cNvPr id="2" name="角丸四角形吹き出し 1"/>
        <xdr:cNvSpPr/>
      </xdr:nvSpPr>
      <xdr:spPr>
        <a:xfrm>
          <a:off x="1543050" y="476250"/>
          <a:ext cx="2143125" cy="371475"/>
        </a:xfrm>
        <a:prstGeom prst="wedgeRoundRectCallout">
          <a:avLst>
            <a:gd name="adj1" fmla="val -57337"/>
            <a:gd name="adj2" fmla="val 37720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日常の歩行、椅子に座って足踏みも可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492126</xdr:colOff>
      <xdr:row>69</xdr:row>
      <xdr:rowOff>91188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413750" cy="1214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showGridLines="0" zoomScaleNormal="100" workbookViewId="0">
      <selection activeCell="D5" sqref="D5:G6"/>
    </sheetView>
  </sheetViews>
  <sheetFormatPr defaultColWidth="8.625" defaultRowHeight="18" customHeight="1" x14ac:dyDescent="0.15"/>
  <cols>
    <col min="1" max="1" width="4.625" style="7" customWidth="1"/>
    <col min="2" max="2" width="6.625" style="7" customWidth="1"/>
    <col min="3" max="3" width="6.625" style="111" customWidth="1"/>
    <col min="4" max="4" width="6.875" style="111" customWidth="1"/>
    <col min="5" max="5" width="10.625" style="41" customWidth="1"/>
    <col min="6" max="6" width="4.625" style="7" customWidth="1"/>
    <col min="7" max="7" width="8.625" style="7" customWidth="1"/>
    <col min="8" max="11" width="8.625" style="7"/>
    <col min="12" max="12" width="10.625" style="7" customWidth="1"/>
    <col min="13" max="13" width="1.875" style="7" customWidth="1"/>
    <col min="14" max="14" width="8.625" style="15" hidden="1" customWidth="1"/>
    <col min="15" max="20" width="8.625" style="16" hidden="1" customWidth="1"/>
    <col min="21" max="29" width="8.625" style="15" hidden="1" customWidth="1"/>
    <col min="30" max="30" width="2.75" style="7" customWidth="1"/>
    <col min="31" max="31" width="3.125" style="7" customWidth="1"/>
    <col min="32" max="16384" width="8.625" style="7"/>
  </cols>
  <sheetData>
    <row r="1" spans="1:33" ht="18" customHeight="1" x14ac:dyDescent="0.1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33" ht="30" customHeight="1" x14ac:dyDescent="0.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33" ht="14.25" customHeight="1" x14ac:dyDescent="0.15">
      <c r="A3" s="182" t="s">
        <v>29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AD3" s="6"/>
    </row>
    <row r="4" spans="1:33" ht="20.100000000000001" customHeight="1" x14ac:dyDescent="0.25">
      <c r="A4" s="183" t="s">
        <v>0</v>
      </c>
      <c r="B4" s="186" t="s">
        <v>15</v>
      </c>
      <c r="C4" s="187"/>
      <c r="D4" s="188"/>
      <c r="E4" s="189"/>
      <c r="F4" s="189"/>
      <c r="G4" s="190"/>
      <c r="H4" s="74" t="s">
        <v>19</v>
      </c>
      <c r="I4" s="191"/>
      <c r="J4" s="191"/>
      <c r="K4" s="191"/>
      <c r="L4" s="191"/>
      <c r="M4" s="17"/>
      <c r="N4" s="16"/>
      <c r="R4" s="15"/>
      <c r="S4" s="15"/>
      <c r="T4" s="15"/>
    </row>
    <row r="5" spans="1:33" ht="18" customHeight="1" x14ac:dyDescent="0.15">
      <c r="A5" s="184"/>
      <c r="B5" s="192" t="s">
        <v>32</v>
      </c>
      <c r="C5" s="193"/>
      <c r="D5" s="232" t="s">
        <v>71</v>
      </c>
      <c r="E5" s="233"/>
      <c r="F5" s="233"/>
      <c r="G5" s="234"/>
      <c r="H5" s="75" t="s">
        <v>16</v>
      </c>
      <c r="I5" s="196"/>
      <c r="J5" s="197"/>
      <c r="K5" s="197"/>
      <c r="L5" s="198"/>
      <c r="N5" s="16"/>
      <c r="T5" s="15"/>
    </row>
    <row r="6" spans="1:33" ht="22.5" customHeight="1" x14ac:dyDescent="0.25">
      <c r="A6" s="184"/>
      <c r="B6" s="194"/>
      <c r="C6" s="195"/>
      <c r="D6" s="235"/>
      <c r="E6" s="236"/>
      <c r="F6" s="236"/>
      <c r="G6" s="237"/>
      <c r="H6" s="76" t="s">
        <v>18</v>
      </c>
      <c r="I6" s="205"/>
      <c r="J6" s="206"/>
      <c r="K6" s="206"/>
      <c r="L6" s="207"/>
      <c r="N6" s="16"/>
      <c r="T6" s="15"/>
      <c r="AB6" s="18"/>
      <c r="AC6" s="18"/>
      <c r="AD6" s="17"/>
      <c r="AE6" s="17"/>
    </row>
    <row r="7" spans="1:33" ht="20.100000000000001" customHeight="1" x14ac:dyDescent="0.15">
      <c r="A7" s="185"/>
      <c r="B7" s="208" t="s">
        <v>39</v>
      </c>
      <c r="C7" s="209"/>
      <c r="D7" s="210"/>
      <c r="E7" s="211"/>
      <c r="F7" s="211"/>
      <c r="G7" s="211"/>
      <c r="H7" s="211"/>
      <c r="I7" s="211"/>
      <c r="J7" s="211"/>
      <c r="K7" s="211"/>
      <c r="L7" s="212"/>
      <c r="AC7" s="18"/>
      <c r="AD7" s="17"/>
      <c r="AE7" s="17"/>
      <c r="AF7" s="17"/>
      <c r="AG7" s="17"/>
    </row>
    <row r="8" spans="1:33" ht="27" customHeight="1" x14ac:dyDescent="0.15">
      <c r="A8" s="213" t="s">
        <v>38</v>
      </c>
      <c r="B8" s="214"/>
      <c r="C8" s="215"/>
      <c r="D8" s="220" t="s">
        <v>45</v>
      </c>
      <c r="E8" s="221"/>
      <c r="F8" s="221"/>
      <c r="G8" s="221"/>
      <c r="H8" s="221"/>
      <c r="I8" s="221"/>
      <c r="J8" s="221"/>
      <c r="K8" s="221"/>
      <c r="L8" s="222"/>
      <c r="AC8" s="18"/>
      <c r="AD8" s="17"/>
      <c r="AE8" s="17"/>
      <c r="AF8" s="17"/>
      <c r="AG8" s="17"/>
    </row>
    <row r="9" spans="1:33" ht="7.5" customHeight="1" x14ac:dyDescent="0.15">
      <c r="A9" s="216"/>
      <c r="B9" s="217"/>
      <c r="C9" s="218"/>
      <c r="D9" s="223"/>
      <c r="E9" s="224"/>
      <c r="F9" s="224"/>
      <c r="G9" s="224"/>
      <c r="H9" s="224"/>
      <c r="I9" s="224"/>
      <c r="J9" s="224"/>
      <c r="K9" s="224"/>
      <c r="L9" s="225"/>
      <c r="AC9" s="18"/>
      <c r="AD9" s="17"/>
      <c r="AE9" s="17"/>
      <c r="AF9" s="17"/>
      <c r="AG9" s="17"/>
    </row>
    <row r="10" spans="1:33" ht="18" customHeight="1" x14ac:dyDescent="0.15">
      <c r="A10" s="194"/>
      <c r="B10" s="219"/>
      <c r="C10" s="195"/>
      <c r="D10" s="226"/>
      <c r="E10" s="227"/>
      <c r="F10" s="227"/>
      <c r="G10" s="227"/>
      <c r="H10" s="227"/>
      <c r="I10" s="227"/>
      <c r="J10" s="227"/>
      <c r="K10" s="227"/>
      <c r="L10" s="228"/>
      <c r="N10" s="15" t="s">
        <v>24</v>
      </c>
    </row>
    <row r="11" spans="1:33" ht="18" customHeight="1" x14ac:dyDescent="0.15">
      <c r="A11" s="43"/>
      <c r="B11" s="43"/>
      <c r="C11" s="112"/>
      <c r="D11" s="112"/>
      <c r="E11" s="9"/>
      <c r="F11" s="9"/>
      <c r="G11" s="82"/>
      <c r="H11" s="11"/>
      <c r="I11" s="12"/>
      <c r="J11" s="12"/>
      <c r="K11" s="12"/>
      <c r="L11" s="13"/>
      <c r="O11" s="19">
        <v>5</v>
      </c>
      <c r="P11" s="20">
        <v>6</v>
      </c>
      <c r="Q11" s="21">
        <v>7</v>
      </c>
      <c r="R11" s="19">
        <v>10</v>
      </c>
      <c r="S11" s="20">
        <v>11</v>
      </c>
      <c r="T11" s="21">
        <v>12</v>
      </c>
    </row>
    <row r="12" spans="1:33" ht="18" customHeight="1" x14ac:dyDescent="0.15">
      <c r="E12" s="9"/>
      <c r="F12" s="9"/>
      <c r="G12" s="10"/>
      <c r="H12" s="11"/>
      <c r="I12" s="12"/>
      <c r="J12" s="12"/>
      <c r="K12" s="12"/>
      <c r="L12" s="13"/>
    </row>
    <row r="13" spans="1:33" ht="18" customHeight="1" x14ac:dyDescent="0.15">
      <c r="E13" s="9"/>
      <c r="F13" s="9"/>
      <c r="G13" s="10"/>
      <c r="H13" s="11"/>
      <c r="I13" s="12"/>
      <c r="J13" s="12"/>
      <c r="K13" s="12"/>
      <c r="L13" s="13"/>
    </row>
    <row r="14" spans="1:33" ht="18" customHeight="1" x14ac:dyDescent="0.15">
      <c r="E14" s="9"/>
      <c r="F14" s="9"/>
      <c r="G14" s="10"/>
      <c r="H14" s="11"/>
      <c r="I14" s="12"/>
      <c r="J14" s="12"/>
      <c r="K14" s="12"/>
      <c r="L14" s="13"/>
    </row>
    <row r="15" spans="1:33" ht="18" customHeight="1" x14ac:dyDescent="0.15">
      <c r="E15" s="9"/>
      <c r="F15" s="9"/>
      <c r="G15" s="10"/>
      <c r="H15" s="11"/>
      <c r="I15" s="12"/>
      <c r="J15" s="12"/>
      <c r="K15" s="12"/>
      <c r="L15" s="13"/>
    </row>
    <row r="16" spans="1:33" ht="33.75" customHeight="1" x14ac:dyDescent="0.15">
      <c r="E16" s="9"/>
      <c r="F16" s="9"/>
      <c r="G16" s="10"/>
      <c r="H16" s="11"/>
      <c r="I16" s="12"/>
      <c r="J16" s="12"/>
      <c r="K16" s="12"/>
      <c r="L16" s="13"/>
    </row>
    <row r="17" spans="2:31" ht="18" customHeight="1" thickBot="1" x14ac:dyDescent="0.2">
      <c r="B17" s="14"/>
      <c r="E17" s="9"/>
      <c r="F17" s="9"/>
      <c r="G17" s="10"/>
      <c r="H17" s="229" t="s">
        <v>31</v>
      </c>
      <c r="I17" s="229"/>
      <c r="J17" s="229"/>
      <c r="K17" s="12"/>
      <c r="L17" s="13"/>
      <c r="O17" s="22" t="e">
        <f>#REF!</f>
        <v>#REF!</v>
      </c>
      <c r="P17" s="22" t="e">
        <f>#REF!</f>
        <v>#REF!</v>
      </c>
      <c r="Q17" s="22" t="e">
        <f>#REF!</f>
        <v>#REF!</v>
      </c>
      <c r="R17" s="22" t="e">
        <f>#REF!</f>
        <v>#REF!</v>
      </c>
      <c r="S17" s="22" t="e">
        <f>#REF!</f>
        <v>#REF!</v>
      </c>
      <c r="T17" s="22" t="e">
        <f>#REF!</f>
        <v>#REF!</v>
      </c>
      <c r="U17" s="23" t="s">
        <v>20</v>
      </c>
      <c r="V17" s="24" t="e">
        <f>#REF!</f>
        <v>#REF!</v>
      </c>
      <c r="W17" s="24" t="e">
        <f>#REF!</f>
        <v>#REF!</v>
      </c>
      <c r="X17" s="24" t="e">
        <f>#REF!</f>
        <v>#REF!</v>
      </c>
      <c r="Y17" s="24" t="e">
        <f>#REF!</f>
        <v>#REF!</v>
      </c>
      <c r="Z17" s="24" t="e">
        <f>#REF!</f>
        <v>#REF!</v>
      </c>
      <c r="AA17" s="24" t="e">
        <f>#REF!</f>
        <v>#REF!</v>
      </c>
    </row>
    <row r="18" spans="2:31" s="42" customFormat="1" ht="14.25" customHeight="1" x14ac:dyDescent="0.15">
      <c r="B18" s="238" t="s">
        <v>1</v>
      </c>
      <c r="C18" s="241" t="s">
        <v>37</v>
      </c>
      <c r="D18" s="242"/>
      <c r="E18" s="276" t="s">
        <v>30</v>
      </c>
      <c r="F18" s="243"/>
      <c r="G18" s="244"/>
      <c r="H18" s="44" t="s">
        <v>2</v>
      </c>
      <c r="I18" s="245" t="s">
        <v>3</v>
      </c>
      <c r="J18" s="199" t="s">
        <v>4</v>
      </c>
      <c r="K18" s="45" t="s">
        <v>5</v>
      </c>
      <c r="L18" s="25" t="s">
        <v>6</v>
      </c>
      <c r="M18" s="7"/>
      <c r="N18" s="15"/>
      <c r="O18" s="26" t="s">
        <v>7</v>
      </c>
      <c r="P18" s="26" t="s">
        <v>7</v>
      </c>
      <c r="Q18" s="26" t="s">
        <v>7</v>
      </c>
      <c r="R18" s="26" t="s">
        <v>7</v>
      </c>
      <c r="S18" s="26" t="s">
        <v>7</v>
      </c>
      <c r="T18" s="26" t="s">
        <v>8</v>
      </c>
      <c r="U18" s="15"/>
      <c r="V18" s="26" t="s">
        <v>7</v>
      </c>
      <c r="W18" s="26" t="s">
        <v>7</v>
      </c>
      <c r="X18" s="26" t="s">
        <v>7</v>
      </c>
      <c r="Y18" s="26" t="s">
        <v>7</v>
      </c>
      <c r="Z18" s="26" t="s">
        <v>7</v>
      </c>
      <c r="AA18" s="26" t="s">
        <v>8</v>
      </c>
      <c r="AB18" s="15"/>
      <c r="AC18" s="15"/>
      <c r="AD18" s="7"/>
      <c r="AE18" s="14"/>
    </row>
    <row r="19" spans="2:31" s="42" customFormat="1" ht="14.25" customHeight="1" thickBot="1" x14ac:dyDescent="0.2">
      <c r="B19" s="239"/>
      <c r="C19" s="201" t="s">
        <v>21</v>
      </c>
      <c r="D19" s="202"/>
      <c r="E19" s="301" t="s">
        <v>65</v>
      </c>
      <c r="F19" s="204"/>
      <c r="G19" s="46" t="s">
        <v>9</v>
      </c>
      <c r="H19" s="47" t="s">
        <v>10</v>
      </c>
      <c r="I19" s="246"/>
      <c r="J19" s="200"/>
      <c r="K19" s="48" t="s">
        <v>9</v>
      </c>
      <c r="L19" s="27" t="s">
        <v>9</v>
      </c>
      <c r="M19" s="7"/>
      <c r="N19" s="28" t="s">
        <v>11</v>
      </c>
      <c r="O19" s="29" t="e">
        <f>#REF!</f>
        <v>#REF!</v>
      </c>
      <c r="P19" s="29" t="e">
        <f>#REF!</f>
        <v>#REF!</v>
      </c>
      <c r="Q19" s="29" t="e">
        <f>#REF!</f>
        <v>#REF!</v>
      </c>
      <c r="R19" s="29" t="e">
        <f>#REF!</f>
        <v>#REF!</v>
      </c>
      <c r="S19" s="29" t="e">
        <f>#REF!</f>
        <v>#REF!</v>
      </c>
      <c r="T19" s="30" t="e">
        <f>S19</f>
        <v>#REF!</v>
      </c>
      <c r="U19" s="28" t="s">
        <v>12</v>
      </c>
      <c r="V19" s="29" t="e">
        <f>#REF!</f>
        <v>#REF!</v>
      </c>
      <c r="W19" s="29" t="e">
        <f>#REF!</f>
        <v>#REF!</v>
      </c>
      <c r="X19" s="29" t="e">
        <f>#REF!</f>
        <v>#REF!</v>
      </c>
      <c r="Y19" s="29" t="e">
        <f>#REF!</f>
        <v>#REF!</v>
      </c>
      <c r="Z19" s="29" t="e">
        <f>#REF!</f>
        <v>#REF!</v>
      </c>
      <c r="AA19" s="31" t="e">
        <f>Z19</f>
        <v>#REF!</v>
      </c>
      <c r="AB19" s="15"/>
      <c r="AC19" s="15"/>
    </row>
    <row r="20" spans="2:31" s="42" customFormat="1" ht="16.5" customHeight="1" thickTop="1" x14ac:dyDescent="0.15">
      <c r="B20" s="239"/>
      <c r="C20" s="91">
        <v>1</v>
      </c>
      <c r="D20" s="155" t="s">
        <v>44</v>
      </c>
      <c r="E20" s="132"/>
      <c r="F20" s="133"/>
      <c r="G20" s="156"/>
      <c r="H20" s="142"/>
      <c r="I20" s="142"/>
      <c r="J20" s="143"/>
      <c r="K20" s="157"/>
      <c r="L20" s="158"/>
      <c r="M20" s="7"/>
      <c r="N20" s="15" t="e">
        <f>MAX(O20:T20)</f>
        <v>#REF!</v>
      </c>
      <c r="O20" s="16" t="e">
        <f>IF($E20&lt;O$19,O$17,0)</f>
        <v>#REF!</v>
      </c>
      <c r="P20" s="16" t="e">
        <f>IF(AND($E20&gt;=O$19,$E20&lt;P$19),P$17,0)</f>
        <v>#REF!</v>
      </c>
      <c r="Q20" s="16" t="e">
        <f>IF(AND($E20&gt;=P$19,$E20&lt;Q$19),Q$17,0)</f>
        <v>#REF!</v>
      </c>
      <c r="R20" s="16" t="e">
        <f>IF(AND($E20&gt;=Q$19,$E20&lt;R$19),R$17,0)</f>
        <v>#REF!</v>
      </c>
      <c r="S20" s="16" t="e">
        <f>IF(AND($E20&gt;=R$19,$E20&lt;S$19),S$17,0)</f>
        <v>#REF!</v>
      </c>
      <c r="T20" s="16" t="e">
        <f>IF($E20&gt;=S$19,T$17,0)</f>
        <v>#REF!</v>
      </c>
      <c r="U20" s="15" t="e">
        <f>MAX(V20:AA20)</f>
        <v>#REF!</v>
      </c>
      <c r="V20" s="16" t="e">
        <f>IF($E20&lt;V$19,V$17,0)</f>
        <v>#REF!</v>
      </c>
      <c r="W20" s="16" t="e">
        <f>IF(AND($E20&gt;=V$19,$E20&lt;W$19),W$17,0)</f>
        <v>#REF!</v>
      </c>
      <c r="X20" s="16" t="e">
        <f>IF(AND($E20&gt;=W$19,$E20&lt;X$19),X$17,0)</f>
        <v>#REF!</v>
      </c>
      <c r="Y20" s="16" t="e">
        <f>IF(AND($E20&gt;=X$19,$E20&lt;Y$19),Y$17,0)</f>
        <v>#REF!</v>
      </c>
      <c r="Z20" s="16" t="e">
        <f>IF(AND($E20&gt;=Y$19,$E20&lt;Z$19),Z$17,0)</f>
        <v>#REF!</v>
      </c>
      <c r="AA20" s="16" t="e">
        <f>IF($E20&gt;=Z$19,AA$17,0)</f>
        <v>#REF!</v>
      </c>
      <c r="AB20" s="15"/>
      <c r="AC20" s="15"/>
    </row>
    <row r="21" spans="2:31" s="42" customFormat="1" ht="16.5" customHeight="1" x14ac:dyDescent="0.15">
      <c r="B21" s="239"/>
      <c r="C21" s="49">
        <v>2</v>
      </c>
      <c r="D21" s="159" t="s">
        <v>44</v>
      </c>
      <c r="E21" s="134"/>
      <c r="F21" s="135"/>
      <c r="G21" s="160"/>
      <c r="H21" s="144"/>
      <c r="I21" s="144"/>
      <c r="J21" s="145"/>
      <c r="K21" s="161"/>
      <c r="L21" s="162"/>
      <c r="M21" s="7"/>
      <c r="N21" s="15" t="e">
        <f t="shared" ref="N21:N50" si="0">MAX(O21:T21)</f>
        <v>#REF!</v>
      </c>
      <c r="O21" s="16" t="e">
        <f t="shared" ref="O21:O50" si="1">IF($E21&lt;O$19,O$17,0)</f>
        <v>#REF!</v>
      </c>
      <c r="P21" s="16" t="e">
        <f t="shared" ref="P21:S36" si="2">IF(AND($E21&gt;=O$19,$E21&lt;P$19),P$17,0)</f>
        <v>#REF!</v>
      </c>
      <c r="Q21" s="16" t="e">
        <f t="shared" si="2"/>
        <v>#REF!</v>
      </c>
      <c r="R21" s="16" t="e">
        <f t="shared" si="2"/>
        <v>#REF!</v>
      </c>
      <c r="S21" s="16" t="e">
        <f t="shared" si="2"/>
        <v>#REF!</v>
      </c>
      <c r="T21" s="16" t="e">
        <f t="shared" ref="T21:T50" si="3">IF($E21&gt;=S$19,T$17,0)</f>
        <v>#REF!</v>
      </c>
      <c r="U21" s="15" t="e">
        <f t="shared" ref="U21:U50" si="4">MAX(V21:AA21)</f>
        <v>#REF!</v>
      </c>
      <c r="V21" s="16" t="e">
        <f t="shared" ref="V21:V50" si="5">IF($E21&lt;V$19,V$17,0)</f>
        <v>#REF!</v>
      </c>
      <c r="W21" s="16" t="e">
        <f t="shared" ref="W21:Z36" si="6">IF(AND($E21&gt;=V$19,$E21&lt;W$19),W$17,0)</f>
        <v>#REF!</v>
      </c>
      <c r="X21" s="16" t="e">
        <f t="shared" si="6"/>
        <v>#REF!</v>
      </c>
      <c r="Y21" s="16" t="e">
        <f t="shared" si="6"/>
        <v>#REF!</v>
      </c>
      <c r="Z21" s="16" t="e">
        <f t="shared" si="6"/>
        <v>#REF!</v>
      </c>
      <c r="AA21" s="16" t="e">
        <f t="shared" ref="AA21:AA50" si="7">IF($E21&gt;=Z$19,AA$17,0)</f>
        <v>#REF!</v>
      </c>
      <c r="AB21" s="15"/>
      <c r="AC21" s="15"/>
    </row>
    <row r="22" spans="2:31" s="42" customFormat="1" ht="16.5" customHeight="1" x14ac:dyDescent="0.15">
      <c r="B22" s="240"/>
      <c r="C22" s="49">
        <v>3</v>
      </c>
      <c r="D22" s="159" t="s">
        <v>44</v>
      </c>
      <c r="E22" s="134"/>
      <c r="F22" s="135"/>
      <c r="G22" s="160"/>
      <c r="H22" s="144"/>
      <c r="I22" s="144"/>
      <c r="J22" s="145"/>
      <c r="K22" s="161"/>
      <c r="L22" s="162"/>
      <c r="M22" s="7"/>
      <c r="N22" s="15" t="e">
        <f t="shared" si="0"/>
        <v>#REF!</v>
      </c>
      <c r="O22" s="16" t="e">
        <f t="shared" si="1"/>
        <v>#REF!</v>
      </c>
      <c r="P22" s="16" t="e">
        <f t="shared" si="2"/>
        <v>#REF!</v>
      </c>
      <c r="Q22" s="16" t="e">
        <f t="shared" si="2"/>
        <v>#REF!</v>
      </c>
      <c r="R22" s="16" t="e">
        <f t="shared" si="2"/>
        <v>#REF!</v>
      </c>
      <c r="S22" s="16" t="e">
        <f t="shared" si="2"/>
        <v>#REF!</v>
      </c>
      <c r="T22" s="16" t="e">
        <f t="shared" si="3"/>
        <v>#REF!</v>
      </c>
      <c r="U22" s="15" t="e">
        <f t="shared" si="4"/>
        <v>#REF!</v>
      </c>
      <c r="V22" s="16" t="e">
        <f t="shared" si="5"/>
        <v>#REF!</v>
      </c>
      <c r="W22" s="16" t="e">
        <f t="shared" si="6"/>
        <v>#REF!</v>
      </c>
      <c r="X22" s="16" t="e">
        <f t="shared" si="6"/>
        <v>#REF!</v>
      </c>
      <c r="Y22" s="16" t="e">
        <f t="shared" si="6"/>
        <v>#REF!</v>
      </c>
      <c r="Z22" s="16" t="e">
        <f t="shared" si="6"/>
        <v>#REF!</v>
      </c>
      <c r="AA22" s="16" t="e">
        <f t="shared" si="7"/>
        <v>#REF!</v>
      </c>
      <c r="AB22" s="15"/>
      <c r="AC22" s="15"/>
    </row>
    <row r="23" spans="2:31" s="42" customFormat="1" ht="16.5" customHeight="1" x14ac:dyDescent="0.15">
      <c r="B23" s="88"/>
      <c r="C23" s="49">
        <v>4</v>
      </c>
      <c r="D23" s="159" t="s">
        <v>44</v>
      </c>
      <c r="E23" s="134"/>
      <c r="F23" s="135"/>
      <c r="G23" s="160"/>
      <c r="H23" s="144"/>
      <c r="I23" s="144"/>
      <c r="J23" s="145"/>
      <c r="K23" s="161"/>
      <c r="L23" s="162"/>
      <c r="M23" s="7"/>
      <c r="N23" s="15" t="e">
        <f t="shared" si="0"/>
        <v>#REF!</v>
      </c>
      <c r="O23" s="16" t="e">
        <f t="shared" si="1"/>
        <v>#REF!</v>
      </c>
      <c r="P23" s="16" t="e">
        <f t="shared" si="2"/>
        <v>#REF!</v>
      </c>
      <c r="Q23" s="16" t="e">
        <f t="shared" si="2"/>
        <v>#REF!</v>
      </c>
      <c r="R23" s="16" t="e">
        <f t="shared" si="2"/>
        <v>#REF!</v>
      </c>
      <c r="S23" s="16" t="e">
        <f t="shared" si="2"/>
        <v>#REF!</v>
      </c>
      <c r="T23" s="16" t="e">
        <f t="shared" si="3"/>
        <v>#REF!</v>
      </c>
      <c r="U23" s="15" t="e">
        <f t="shared" si="4"/>
        <v>#REF!</v>
      </c>
      <c r="V23" s="16" t="e">
        <f t="shared" si="5"/>
        <v>#REF!</v>
      </c>
      <c r="W23" s="16" t="e">
        <f t="shared" si="6"/>
        <v>#REF!</v>
      </c>
      <c r="X23" s="16" t="e">
        <f t="shared" si="6"/>
        <v>#REF!</v>
      </c>
      <c r="Y23" s="16" t="e">
        <f t="shared" si="6"/>
        <v>#REF!</v>
      </c>
      <c r="Z23" s="16" t="e">
        <f t="shared" si="6"/>
        <v>#REF!</v>
      </c>
      <c r="AA23" s="16" t="e">
        <f t="shared" si="7"/>
        <v>#REF!</v>
      </c>
      <c r="AB23" s="15"/>
      <c r="AC23" s="15"/>
    </row>
    <row r="24" spans="2:31" s="42" customFormat="1" ht="16.5" customHeight="1" x14ac:dyDescent="0.15">
      <c r="B24" s="88"/>
      <c r="C24" s="49">
        <v>5</v>
      </c>
      <c r="D24" s="159" t="s">
        <v>44</v>
      </c>
      <c r="E24" s="134"/>
      <c r="F24" s="135"/>
      <c r="G24" s="160"/>
      <c r="H24" s="144"/>
      <c r="I24" s="144"/>
      <c r="J24" s="145"/>
      <c r="K24" s="161"/>
      <c r="L24" s="162"/>
      <c r="M24" s="7"/>
      <c r="N24" s="15" t="e">
        <f t="shared" si="0"/>
        <v>#REF!</v>
      </c>
      <c r="O24" s="16" t="e">
        <f t="shared" si="1"/>
        <v>#REF!</v>
      </c>
      <c r="P24" s="16" t="e">
        <f t="shared" si="2"/>
        <v>#REF!</v>
      </c>
      <c r="Q24" s="16" t="e">
        <f t="shared" si="2"/>
        <v>#REF!</v>
      </c>
      <c r="R24" s="16" t="e">
        <f t="shared" si="2"/>
        <v>#REF!</v>
      </c>
      <c r="S24" s="16" t="e">
        <f t="shared" si="2"/>
        <v>#REF!</v>
      </c>
      <c r="T24" s="16" t="e">
        <f t="shared" si="3"/>
        <v>#REF!</v>
      </c>
      <c r="U24" s="15" t="e">
        <f t="shared" si="4"/>
        <v>#REF!</v>
      </c>
      <c r="V24" s="16" t="e">
        <f t="shared" si="5"/>
        <v>#REF!</v>
      </c>
      <c r="W24" s="16" t="e">
        <f t="shared" si="6"/>
        <v>#REF!</v>
      </c>
      <c r="X24" s="16" t="e">
        <f t="shared" si="6"/>
        <v>#REF!</v>
      </c>
      <c r="Y24" s="16" t="e">
        <f t="shared" si="6"/>
        <v>#REF!</v>
      </c>
      <c r="Z24" s="16" t="e">
        <f t="shared" si="6"/>
        <v>#REF!</v>
      </c>
      <c r="AA24" s="16" t="e">
        <f t="shared" si="7"/>
        <v>#REF!</v>
      </c>
      <c r="AB24" s="15"/>
      <c r="AC24" s="15"/>
    </row>
    <row r="25" spans="2:31" s="42" customFormat="1" ht="16.5" customHeight="1" x14ac:dyDescent="0.15">
      <c r="B25" s="7"/>
      <c r="C25" s="49">
        <v>6</v>
      </c>
      <c r="D25" s="159" t="s">
        <v>44</v>
      </c>
      <c r="E25" s="134"/>
      <c r="F25" s="135"/>
      <c r="G25" s="160"/>
      <c r="H25" s="144"/>
      <c r="I25" s="144"/>
      <c r="J25" s="145"/>
      <c r="K25" s="161"/>
      <c r="L25" s="162"/>
      <c r="M25" s="7"/>
      <c r="N25" s="15" t="e">
        <f t="shared" si="0"/>
        <v>#REF!</v>
      </c>
      <c r="O25" s="16" t="e">
        <f t="shared" si="1"/>
        <v>#REF!</v>
      </c>
      <c r="P25" s="16" t="e">
        <f t="shared" si="2"/>
        <v>#REF!</v>
      </c>
      <c r="Q25" s="16" t="e">
        <f t="shared" si="2"/>
        <v>#REF!</v>
      </c>
      <c r="R25" s="16" t="e">
        <f t="shared" si="2"/>
        <v>#REF!</v>
      </c>
      <c r="S25" s="16" t="e">
        <f t="shared" si="2"/>
        <v>#REF!</v>
      </c>
      <c r="T25" s="16" t="e">
        <f t="shared" si="3"/>
        <v>#REF!</v>
      </c>
      <c r="U25" s="15" t="e">
        <f t="shared" si="4"/>
        <v>#REF!</v>
      </c>
      <c r="V25" s="16" t="e">
        <f t="shared" si="5"/>
        <v>#REF!</v>
      </c>
      <c r="W25" s="16" t="e">
        <f t="shared" si="6"/>
        <v>#REF!</v>
      </c>
      <c r="X25" s="16" t="e">
        <f t="shared" si="6"/>
        <v>#REF!</v>
      </c>
      <c r="Y25" s="16" t="e">
        <f t="shared" si="6"/>
        <v>#REF!</v>
      </c>
      <c r="Z25" s="16" t="e">
        <f t="shared" si="6"/>
        <v>#REF!</v>
      </c>
      <c r="AA25" s="16" t="e">
        <f t="shared" si="7"/>
        <v>#REF!</v>
      </c>
      <c r="AB25" s="15"/>
      <c r="AC25" s="15"/>
    </row>
    <row r="26" spans="2:31" s="42" customFormat="1" ht="16.5" customHeight="1" x14ac:dyDescent="0.15">
      <c r="B26" s="7"/>
      <c r="C26" s="49">
        <v>7</v>
      </c>
      <c r="D26" s="159" t="s">
        <v>44</v>
      </c>
      <c r="E26" s="134"/>
      <c r="F26" s="135"/>
      <c r="G26" s="160"/>
      <c r="H26" s="144"/>
      <c r="I26" s="144"/>
      <c r="J26" s="145"/>
      <c r="K26" s="161"/>
      <c r="L26" s="162"/>
      <c r="M26" s="7"/>
      <c r="N26" s="15" t="e">
        <f t="shared" si="0"/>
        <v>#REF!</v>
      </c>
      <c r="O26" s="16" t="e">
        <f t="shared" si="1"/>
        <v>#REF!</v>
      </c>
      <c r="P26" s="16" t="e">
        <f t="shared" si="2"/>
        <v>#REF!</v>
      </c>
      <c r="Q26" s="16" t="e">
        <f t="shared" si="2"/>
        <v>#REF!</v>
      </c>
      <c r="R26" s="16" t="e">
        <f t="shared" si="2"/>
        <v>#REF!</v>
      </c>
      <c r="S26" s="16" t="e">
        <f t="shared" si="2"/>
        <v>#REF!</v>
      </c>
      <c r="T26" s="16" t="e">
        <f t="shared" si="3"/>
        <v>#REF!</v>
      </c>
      <c r="U26" s="15" t="e">
        <f t="shared" si="4"/>
        <v>#REF!</v>
      </c>
      <c r="V26" s="16" t="e">
        <f t="shared" si="5"/>
        <v>#REF!</v>
      </c>
      <c r="W26" s="16" t="e">
        <f t="shared" si="6"/>
        <v>#REF!</v>
      </c>
      <c r="X26" s="16" t="e">
        <f t="shared" si="6"/>
        <v>#REF!</v>
      </c>
      <c r="Y26" s="16" t="e">
        <f t="shared" si="6"/>
        <v>#REF!</v>
      </c>
      <c r="Z26" s="16" t="e">
        <f t="shared" si="6"/>
        <v>#REF!</v>
      </c>
      <c r="AA26" s="16" t="e">
        <f t="shared" si="7"/>
        <v>#REF!</v>
      </c>
      <c r="AB26" s="15"/>
      <c r="AC26" s="15"/>
    </row>
    <row r="27" spans="2:31" s="42" customFormat="1" ht="16.5" customHeight="1" x14ac:dyDescent="0.15">
      <c r="B27" s="7"/>
      <c r="C27" s="49">
        <v>8</v>
      </c>
      <c r="D27" s="159" t="s">
        <v>44</v>
      </c>
      <c r="E27" s="134"/>
      <c r="F27" s="135"/>
      <c r="G27" s="160"/>
      <c r="H27" s="144"/>
      <c r="I27" s="144"/>
      <c r="J27" s="145"/>
      <c r="K27" s="161"/>
      <c r="L27" s="162"/>
      <c r="M27" s="7"/>
      <c r="N27" s="15" t="e">
        <f t="shared" si="0"/>
        <v>#REF!</v>
      </c>
      <c r="O27" s="16" t="e">
        <f t="shared" si="1"/>
        <v>#REF!</v>
      </c>
      <c r="P27" s="16" t="e">
        <f t="shared" si="2"/>
        <v>#REF!</v>
      </c>
      <c r="Q27" s="16" t="e">
        <f t="shared" si="2"/>
        <v>#REF!</v>
      </c>
      <c r="R27" s="16" t="e">
        <f t="shared" si="2"/>
        <v>#REF!</v>
      </c>
      <c r="S27" s="16" t="e">
        <f t="shared" si="2"/>
        <v>#REF!</v>
      </c>
      <c r="T27" s="16" t="e">
        <f t="shared" si="3"/>
        <v>#REF!</v>
      </c>
      <c r="U27" s="15" t="e">
        <f t="shared" si="4"/>
        <v>#REF!</v>
      </c>
      <c r="V27" s="16" t="e">
        <f t="shared" si="5"/>
        <v>#REF!</v>
      </c>
      <c r="W27" s="16" t="e">
        <f t="shared" si="6"/>
        <v>#REF!</v>
      </c>
      <c r="X27" s="16" t="e">
        <f t="shared" si="6"/>
        <v>#REF!</v>
      </c>
      <c r="Y27" s="16" t="e">
        <f t="shared" si="6"/>
        <v>#REF!</v>
      </c>
      <c r="Z27" s="16" t="e">
        <f t="shared" si="6"/>
        <v>#REF!</v>
      </c>
      <c r="AA27" s="16" t="e">
        <f t="shared" si="7"/>
        <v>#REF!</v>
      </c>
      <c r="AB27" s="15"/>
      <c r="AC27" s="15"/>
    </row>
    <row r="28" spans="2:31" s="42" customFormat="1" ht="16.5" customHeight="1" x14ac:dyDescent="0.15">
      <c r="B28" s="7"/>
      <c r="C28" s="49">
        <v>9</v>
      </c>
      <c r="D28" s="159" t="s">
        <v>44</v>
      </c>
      <c r="E28" s="134"/>
      <c r="F28" s="135"/>
      <c r="G28" s="160"/>
      <c r="H28" s="144"/>
      <c r="I28" s="144"/>
      <c r="J28" s="145"/>
      <c r="K28" s="161"/>
      <c r="L28" s="162"/>
      <c r="M28" s="7"/>
      <c r="N28" s="15" t="e">
        <f t="shared" si="0"/>
        <v>#REF!</v>
      </c>
      <c r="O28" s="16" t="e">
        <f t="shared" si="1"/>
        <v>#REF!</v>
      </c>
      <c r="P28" s="16" t="e">
        <f t="shared" si="2"/>
        <v>#REF!</v>
      </c>
      <c r="Q28" s="16" t="e">
        <f t="shared" si="2"/>
        <v>#REF!</v>
      </c>
      <c r="R28" s="16" t="e">
        <f t="shared" si="2"/>
        <v>#REF!</v>
      </c>
      <c r="S28" s="16" t="e">
        <f t="shared" si="2"/>
        <v>#REF!</v>
      </c>
      <c r="T28" s="16" t="e">
        <f t="shared" si="3"/>
        <v>#REF!</v>
      </c>
      <c r="U28" s="15" t="e">
        <f t="shared" si="4"/>
        <v>#REF!</v>
      </c>
      <c r="V28" s="16" t="e">
        <f t="shared" si="5"/>
        <v>#REF!</v>
      </c>
      <c r="W28" s="16" t="e">
        <f t="shared" si="6"/>
        <v>#REF!</v>
      </c>
      <c r="X28" s="16" t="e">
        <f t="shared" si="6"/>
        <v>#REF!</v>
      </c>
      <c r="Y28" s="16" t="e">
        <f t="shared" si="6"/>
        <v>#REF!</v>
      </c>
      <c r="Z28" s="16" t="e">
        <f t="shared" si="6"/>
        <v>#REF!</v>
      </c>
      <c r="AA28" s="16" t="e">
        <f t="shared" si="7"/>
        <v>#REF!</v>
      </c>
      <c r="AB28" s="15"/>
      <c r="AC28" s="15"/>
    </row>
    <row r="29" spans="2:31" s="42" customFormat="1" ht="16.5" customHeight="1" x14ac:dyDescent="0.15">
      <c r="B29" s="7"/>
      <c r="C29" s="49">
        <v>10</v>
      </c>
      <c r="D29" s="159" t="s">
        <v>44</v>
      </c>
      <c r="E29" s="134"/>
      <c r="F29" s="135"/>
      <c r="G29" s="160"/>
      <c r="H29" s="144"/>
      <c r="I29" s="144"/>
      <c r="J29" s="145"/>
      <c r="K29" s="161"/>
      <c r="L29" s="162"/>
      <c r="M29" s="7"/>
      <c r="N29" s="15" t="e">
        <f t="shared" si="0"/>
        <v>#REF!</v>
      </c>
      <c r="O29" s="16" t="e">
        <f t="shared" si="1"/>
        <v>#REF!</v>
      </c>
      <c r="P29" s="16" t="e">
        <f t="shared" si="2"/>
        <v>#REF!</v>
      </c>
      <c r="Q29" s="16" t="e">
        <f t="shared" si="2"/>
        <v>#REF!</v>
      </c>
      <c r="R29" s="16" t="e">
        <f t="shared" si="2"/>
        <v>#REF!</v>
      </c>
      <c r="S29" s="16" t="e">
        <f t="shared" si="2"/>
        <v>#REF!</v>
      </c>
      <c r="T29" s="16" t="e">
        <f t="shared" si="3"/>
        <v>#REF!</v>
      </c>
      <c r="U29" s="15" t="e">
        <f t="shared" si="4"/>
        <v>#REF!</v>
      </c>
      <c r="V29" s="16" t="e">
        <f t="shared" si="5"/>
        <v>#REF!</v>
      </c>
      <c r="W29" s="16" t="e">
        <f t="shared" si="6"/>
        <v>#REF!</v>
      </c>
      <c r="X29" s="16" t="e">
        <f t="shared" si="6"/>
        <v>#REF!</v>
      </c>
      <c r="Y29" s="16" t="e">
        <f t="shared" si="6"/>
        <v>#REF!</v>
      </c>
      <c r="Z29" s="16" t="e">
        <f t="shared" si="6"/>
        <v>#REF!</v>
      </c>
      <c r="AA29" s="16" t="e">
        <f t="shared" si="7"/>
        <v>#REF!</v>
      </c>
      <c r="AB29" s="15"/>
      <c r="AC29" s="15"/>
    </row>
    <row r="30" spans="2:31" s="42" customFormat="1" ht="16.5" customHeight="1" x14ac:dyDescent="0.15">
      <c r="B30" s="7"/>
      <c r="C30" s="49">
        <v>11</v>
      </c>
      <c r="D30" s="159" t="s">
        <v>44</v>
      </c>
      <c r="E30" s="134"/>
      <c r="F30" s="135"/>
      <c r="G30" s="160"/>
      <c r="H30" s="144"/>
      <c r="I30" s="144"/>
      <c r="J30" s="145"/>
      <c r="K30" s="161"/>
      <c r="L30" s="162"/>
      <c r="M30" s="7"/>
      <c r="N30" s="15" t="e">
        <f t="shared" si="0"/>
        <v>#REF!</v>
      </c>
      <c r="O30" s="16" t="e">
        <f t="shared" si="1"/>
        <v>#REF!</v>
      </c>
      <c r="P30" s="16" t="e">
        <f t="shared" si="2"/>
        <v>#REF!</v>
      </c>
      <c r="Q30" s="16" t="e">
        <f t="shared" si="2"/>
        <v>#REF!</v>
      </c>
      <c r="R30" s="16" t="e">
        <f t="shared" si="2"/>
        <v>#REF!</v>
      </c>
      <c r="S30" s="16" t="e">
        <f t="shared" si="2"/>
        <v>#REF!</v>
      </c>
      <c r="T30" s="16" t="e">
        <f t="shared" si="3"/>
        <v>#REF!</v>
      </c>
      <c r="U30" s="15" t="e">
        <f t="shared" si="4"/>
        <v>#REF!</v>
      </c>
      <c r="V30" s="16" t="e">
        <f t="shared" si="5"/>
        <v>#REF!</v>
      </c>
      <c r="W30" s="16" t="e">
        <f t="shared" si="6"/>
        <v>#REF!</v>
      </c>
      <c r="X30" s="16" t="e">
        <f t="shared" si="6"/>
        <v>#REF!</v>
      </c>
      <c r="Y30" s="16" t="e">
        <f t="shared" si="6"/>
        <v>#REF!</v>
      </c>
      <c r="Z30" s="16" t="e">
        <f t="shared" si="6"/>
        <v>#REF!</v>
      </c>
      <c r="AA30" s="16" t="e">
        <f t="shared" si="7"/>
        <v>#REF!</v>
      </c>
      <c r="AB30" s="15"/>
      <c r="AC30" s="15"/>
    </row>
    <row r="31" spans="2:31" s="42" customFormat="1" ht="16.5" customHeight="1" x14ac:dyDescent="0.15">
      <c r="B31" s="7"/>
      <c r="C31" s="49">
        <v>12</v>
      </c>
      <c r="D31" s="159" t="s">
        <v>44</v>
      </c>
      <c r="E31" s="134"/>
      <c r="F31" s="135"/>
      <c r="G31" s="160"/>
      <c r="H31" s="144"/>
      <c r="I31" s="144"/>
      <c r="J31" s="145"/>
      <c r="K31" s="161"/>
      <c r="L31" s="162"/>
      <c r="M31" s="7"/>
      <c r="N31" s="15" t="e">
        <f t="shared" si="0"/>
        <v>#REF!</v>
      </c>
      <c r="O31" s="16" t="e">
        <f t="shared" si="1"/>
        <v>#REF!</v>
      </c>
      <c r="P31" s="16" t="e">
        <f t="shared" si="2"/>
        <v>#REF!</v>
      </c>
      <c r="Q31" s="16" t="e">
        <f t="shared" si="2"/>
        <v>#REF!</v>
      </c>
      <c r="R31" s="16" t="e">
        <f t="shared" si="2"/>
        <v>#REF!</v>
      </c>
      <c r="S31" s="16" t="e">
        <f t="shared" si="2"/>
        <v>#REF!</v>
      </c>
      <c r="T31" s="16" t="e">
        <f t="shared" si="3"/>
        <v>#REF!</v>
      </c>
      <c r="U31" s="15" t="e">
        <f t="shared" si="4"/>
        <v>#REF!</v>
      </c>
      <c r="V31" s="16" t="e">
        <f t="shared" si="5"/>
        <v>#REF!</v>
      </c>
      <c r="W31" s="16" t="e">
        <f t="shared" si="6"/>
        <v>#REF!</v>
      </c>
      <c r="X31" s="16" t="e">
        <f t="shared" si="6"/>
        <v>#REF!</v>
      </c>
      <c r="Y31" s="16" t="e">
        <f t="shared" si="6"/>
        <v>#REF!</v>
      </c>
      <c r="Z31" s="16" t="e">
        <f t="shared" si="6"/>
        <v>#REF!</v>
      </c>
      <c r="AA31" s="16" t="e">
        <f t="shared" si="7"/>
        <v>#REF!</v>
      </c>
      <c r="AB31" s="15"/>
      <c r="AC31" s="15"/>
    </row>
    <row r="32" spans="2:31" s="42" customFormat="1" ht="16.5" customHeight="1" x14ac:dyDescent="0.15">
      <c r="B32" s="7"/>
      <c r="C32" s="49">
        <v>13</v>
      </c>
      <c r="D32" s="159" t="s">
        <v>44</v>
      </c>
      <c r="E32" s="134"/>
      <c r="F32" s="135"/>
      <c r="G32" s="160"/>
      <c r="H32" s="144"/>
      <c r="I32" s="144"/>
      <c r="J32" s="145"/>
      <c r="K32" s="161"/>
      <c r="L32" s="162"/>
      <c r="M32" s="7"/>
      <c r="N32" s="15" t="e">
        <f t="shared" si="0"/>
        <v>#REF!</v>
      </c>
      <c r="O32" s="16" t="e">
        <f t="shared" si="1"/>
        <v>#REF!</v>
      </c>
      <c r="P32" s="16" t="e">
        <f t="shared" si="2"/>
        <v>#REF!</v>
      </c>
      <c r="Q32" s="16" t="e">
        <f t="shared" si="2"/>
        <v>#REF!</v>
      </c>
      <c r="R32" s="16" t="e">
        <f t="shared" si="2"/>
        <v>#REF!</v>
      </c>
      <c r="S32" s="16" t="e">
        <f t="shared" si="2"/>
        <v>#REF!</v>
      </c>
      <c r="T32" s="16" t="e">
        <f t="shared" si="3"/>
        <v>#REF!</v>
      </c>
      <c r="U32" s="15" t="e">
        <f t="shared" si="4"/>
        <v>#REF!</v>
      </c>
      <c r="V32" s="16" t="e">
        <f t="shared" si="5"/>
        <v>#REF!</v>
      </c>
      <c r="W32" s="16" t="e">
        <f t="shared" si="6"/>
        <v>#REF!</v>
      </c>
      <c r="X32" s="16" t="e">
        <f t="shared" si="6"/>
        <v>#REF!</v>
      </c>
      <c r="Y32" s="16" t="e">
        <f t="shared" si="6"/>
        <v>#REF!</v>
      </c>
      <c r="Z32" s="16" t="e">
        <f t="shared" si="6"/>
        <v>#REF!</v>
      </c>
      <c r="AA32" s="16" t="e">
        <f t="shared" si="7"/>
        <v>#REF!</v>
      </c>
      <c r="AB32" s="15"/>
      <c r="AC32" s="15"/>
    </row>
    <row r="33" spans="2:32" s="42" customFormat="1" ht="16.5" customHeight="1" x14ac:dyDescent="0.15">
      <c r="B33" s="7"/>
      <c r="C33" s="49">
        <v>14</v>
      </c>
      <c r="D33" s="159" t="s">
        <v>44</v>
      </c>
      <c r="E33" s="134"/>
      <c r="F33" s="135"/>
      <c r="G33" s="160"/>
      <c r="H33" s="144"/>
      <c r="I33" s="144"/>
      <c r="J33" s="145"/>
      <c r="K33" s="161"/>
      <c r="L33" s="162"/>
      <c r="M33" s="7"/>
      <c r="N33" s="15" t="e">
        <f t="shared" si="0"/>
        <v>#REF!</v>
      </c>
      <c r="O33" s="16" t="e">
        <f t="shared" si="1"/>
        <v>#REF!</v>
      </c>
      <c r="P33" s="16" t="e">
        <f t="shared" si="2"/>
        <v>#REF!</v>
      </c>
      <c r="Q33" s="16" t="e">
        <f t="shared" si="2"/>
        <v>#REF!</v>
      </c>
      <c r="R33" s="16" t="e">
        <f t="shared" si="2"/>
        <v>#REF!</v>
      </c>
      <c r="S33" s="16" t="e">
        <f t="shared" si="2"/>
        <v>#REF!</v>
      </c>
      <c r="T33" s="16" t="e">
        <f t="shared" si="3"/>
        <v>#REF!</v>
      </c>
      <c r="U33" s="15" t="e">
        <f t="shared" si="4"/>
        <v>#REF!</v>
      </c>
      <c r="V33" s="16" t="e">
        <f t="shared" si="5"/>
        <v>#REF!</v>
      </c>
      <c r="W33" s="16" t="e">
        <f t="shared" si="6"/>
        <v>#REF!</v>
      </c>
      <c r="X33" s="16" t="e">
        <f t="shared" si="6"/>
        <v>#REF!</v>
      </c>
      <c r="Y33" s="16" t="e">
        <f t="shared" si="6"/>
        <v>#REF!</v>
      </c>
      <c r="Z33" s="16" t="e">
        <f t="shared" si="6"/>
        <v>#REF!</v>
      </c>
      <c r="AA33" s="16" t="e">
        <f t="shared" si="7"/>
        <v>#REF!</v>
      </c>
      <c r="AB33" s="15"/>
      <c r="AC33" s="15"/>
    </row>
    <row r="34" spans="2:32" ht="16.5" customHeight="1" x14ac:dyDescent="0.15">
      <c r="C34" s="49">
        <v>15</v>
      </c>
      <c r="D34" s="159" t="s">
        <v>44</v>
      </c>
      <c r="E34" s="134"/>
      <c r="F34" s="135"/>
      <c r="G34" s="160"/>
      <c r="H34" s="144"/>
      <c r="I34" s="144"/>
      <c r="J34" s="145"/>
      <c r="K34" s="161"/>
      <c r="L34" s="162"/>
      <c r="N34" s="15" t="e">
        <f t="shared" si="0"/>
        <v>#REF!</v>
      </c>
      <c r="O34" s="16" t="e">
        <f t="shared" si="1"/>
        <v>#REF!</v>
      </c>
      <c r="P34" s="16" t="e">
        <f t="shared" si="2"/>
        <v>#REF!</v>
      </c>
      <c r="Q34" s="16" t="e">
        <f t="shared" si="2"/>
        <v>#REF!</v>
      </c>
      <c r="R34" s="16" t="e">
        <f t="shared" si="2"/>
        <v>#REF!</v>
      </c>
      <c r="S34" s="16" t="e">
        <f t="shared" si="2"/>
        <v>#REF!</v>
      </c>
      <c r="T34" s="16" t="e">
        <f t="shared" si="3"/>
        <v>#REF!</v>
      </c>
      <c r="U34" s="15" t="e">
        <f t="shared" si="4"/>
        <v>#REF!</v>
      </c>
      <c r="V34" s="16" t="e">
        <f t="shared" si="5"/>
        <v>#REF!</v>
      </c>
      <c r="W34" s="16" t="e">
        <f t="shared" si="6"/>
        <v>#REF!</v>
      </c>
      <c r="X34" s="16" t="e">
        <f t="shared" si="6"/>
        <v>#REF!</v>
      </c>
      <c r="Y34" s="16" t="e">
        <f t="shared" si="6"/>
        <v>#REF!</v>
      </c>
      <c r="Z34" s="16" t="e">
        <f t="shared" si="6"/>
        <v>#REF!</v>
      </c>
      <c r="AA34" s="16" t="e">
        <f t="shared" si="7"/>
        <v>#REF!</v>
      </c>
    </row>
    <row r="35" spans="2:32" ht="16.5" customHeight="1" x14ac:dyDescent="0.15">
      <c r="C35" s="49">
        <v>16</v>
      </c>
      <c r="D35" s="159" t="s">
        <v>44</v>
      </c>
      <c r="E35" s="134"/>
      <c r="F35" s="135"/>
      <c r="G35" s="160"/>
      <c r="H35" s="144"/>
      <c r="I35" s="144"/>
      <c r="J35" s="145"/>
      <c r="K35" s="161"/>
      <c r="L35" s="162"/>
      <c r="N35" s="15" t="e">
        <f t="shared" si="0"/>
        <v>#REF!</v>
      </c>
      <c r="O35" s="16" t="e">
        <f t="shared" si="1"/>
        <v>#REF!</v>
      </c>
      <c r="P35" s="16" t="e">
        <f t="shared" si="2"/>
        <v>#REF!</v>
      </c>
      <c r="Q35" s="16" t="e">
        <f t="shared" si="2"/>
        <v>#REF!</v>
      </c>
      <c r="R35" s="16" t="e">
        <f t="shared" si="2"/>
        <v>#REF!</v>
      </c>
      <c r="S35" s="16" t="e">
        <f t="shared" si="2"/>
        <v>#REF!</v>
      </c>
      <c r="T35" s="16" t="e">
        <f t="shared" si="3"/>
        <v>#REF!</v>
      </c>
      <c r="U35" s="15" t="e">
        <f t="shared" si="4"/>
        <v>#REF!</v>
      </c>
      <c r="V35" s="16" t="e">
        <f t="shared" si="5"/>
        <v>#REF!</v>
      </c>
      <c r="W35" s="16" t="e">
        <f t="shared" si="6"/>
        <v>#REF!</v>
      </c>
      <c r="X35" s="16" t="e">
        <f t="shared" si="6"/>
        <v>#REF!</v>
      </c>
      <c r="Y35" s="16" t="e">
        <f t="shared" si="6"/>
        <v>#REF!</v>
      </c>
      <c r="Z35" s="16" t="e">
        <f t="shared" si="6"/>
        <v>#REF!</v>
      </c>
      <c r="AA35" s="16" t="e">
        <f t="shared" si="7"/>
        <v>#REF!</v>
      </c>
    </row>
    <row r="36" spans="2:32" ht="16.5" customHeight="1" x14ac:dyDescent="0.15">
      <c r="B36" s="35"/>
      <c r="C36" s="49">
        <v>17</v>
      </c>
      <c r="D36" s="159" t="s">
        <v>44</v>
      </c>
      <c r="E36" s="134"/>
      <c r="F36" s="135"/>
      <c r="G36" s="160"/>
      <c r="H36" s="144"/>
      <c r="I36" s="144"/>
      <c r="J36" s="145"/>
      <c r="K36" s="161"/>
      <c r="L36" s="162"/>
      <c r="N36" s="15" t="e">
        <f t="shared" si="0"/>
        <v>#REF!</v>
      </c>
      <c r="O36" s="16" t="e">
        <f t="shared" si="1"/>
        <v>#REF!</v>
      </c>
      <c r="P36" s="16" t="e">
        <f t="shared" si="2"/>
        <v>#REF!</v>
      </c>
      <c r="Q36" s="16" t="e">
        <f t="shared" si="2"/>
        <v>#REF!</v>
      </c>
      <c r="R36" s="16" t="e">
        <f t="shared" si="2"/>
        <v>#REF!</v>
      </c>
      <c r="S36" s="16" t="e">
        <f t="shared" si="2"/>
        <v>#REF!</v>
      </c>
      <c r="T36" s="16" t="e">
        <f t="shared" si="3"/>
        <v>#REF!</v>
      </c>
      <c r="U36" s="15" t="e">
        <f t="shared" si="4"/>
        <v>#REF!</v>
      </c>
      <c r="V36" s="16" t="e">
        <f t="shared" si="5"/>
        <v>#REF!</v>
      </c>
      <c r="W36" s="16" t="e">
        <f t="shared" si="6"/>
        <v>#REF!</v>
      </c>
      <c r="X36" s="16" t="e">
        <f t="shared" si="6"/>
        <v>#REF!</v>
      </c>
      <c r="Y36" s="16" t="e">
        <f t="shared" si="6"/>
        <v>#REF!</v>
      </c>
      <c r="Z36" s="16" t="e">
        <f t="shared" si="6"/>
        <v>#REF!</v>
      </c>
      <c r="AA36" s="16" t="e">
        <f t="shared" si="7"/>
        <v>#REF!</v>
      </c>
    </row>
    <row r="37" spans="2:32" ht="16.5" customHeight="1" thickBot="1" x14ac:dyDescent="0.2">
      <c r="B37" s="35"/>
      <c r="C37" s="59">
        <v>18</v>
      </c>
      <c r="D37" s="163" t="s">
        <v>44</v>
      </c>
      <c r="E37" s="136"/>
      <c r="F37" s="137"/>
      <c r="G37" s="164"/>
      <c r="H37" s="146"/>
      <c r="I37" s="146"/>
      <c r="J37" s="147"/>
      <c r="K37" s="165"/>
      <c r="L37" s="166"/>
      <c r="N37" s="15" t="e">
        <f t="shared" si="0"/>
        <v>#REF!</v>
      </c>
      <c r="O37" s="16" t="e">
        <f t="shared" si="1"/>
        <v>#REF!</v>
      </c>
      <c r="P37" s="16" t="e">
        <f t="shared" ref="P37:S50" si="8">IF(AND($E37&gt;=O$19,$E37&lt;P$19),P$17,0)</f>
        <v>#REF!</v>
      </c>
      <c r="Q37" s="16" t="e">
        <f t="shared" si="8"/>
        <v>#REF!</v>
      </c>
      <c r="R37" s="16" t="e">
        <f t="shared" si="8"/>
        <v>#REF!</v>
      </c>
      <c r="S37" s="16" t="e">
        <f t="shared" si="8"/>
        <v>#REF!</v>
      </c>
      <c r="T37" s="16" t="e">
        <f t="shared" si="3"/>
        <v>#REF!</v>
      </c>
      <c r="U37" s="15" t="e">
        <f t="shared" si="4"/>
        <v>#REF!</v>
      </c>
      <c r="V37" s="16" t="e">
        <f t="shared" si="5"/>
        <v>#REF!</v>
      </c>
      <c r="W37" s="16" t="e">
        <f t="shared" ref="W37:Z50" si="9">IF(AND($E37&gt;=V$19,$E37&lt;W$19),W$17,0)</f>
        <v>#REF!</v>
      </c>
      <c r="X37" s="16" t="e">
        <f t="shared" si="9"/>
        <v>#REF!</v>
      </c>
      <c r="Y37" s="16" t="e">
        <f t="shared" si="9"/>
        <v>#REF!</v>
      </c>
      <c r="Z37" s="16" t="e">
        <f t="shared" si="9"/>
        <v>#REF!</v>
      </c>
      <c r="AA37" s="16" t="e">
        <f t="shared" si="7"/>
        <v>#REF!</v>
      </c>
    </row>
    <row r="38" spans="2:32" ht="16.5" customHeight="1" thickBot="1" x14ac:dyDescent="0.2">
      <c r="B38" s="35"/>
      <c r="C38" s="89">
        <v>19</v>
      </c>
      <c r="D38" s="167" t="s">
        <v>44</v>
      </c>
      <c r="E38" s="151"/>
      <c r="F38" s="152"/>
      <c r="G38" s="168"/>
      <c r="H38" s="153"/>
      <c r="I38" s="153"/>
      <c r="J38" s="154"/>
      <c r="K38" s="169"/>
      <c r="L38" s="170"/>
      <c r="N38" s="15" t="e">
        <f t="shared" si="0"/>
        <v>#REF!</v>
      </c>
      <c r="O38" s="16" t="e">
        <f t="shared" si="1"/>
        <v>#REF!</v>
      </c>
      <c r="P38" s="16" t="e">
        <f t="shared" si="8"/>
        <v>#REF!</v>
      </c>
      <c r="Q38" s="16" t="e">
        <f t="shared" si="8"/>
        <v>#REF!</v>
      </c>
      <c r="R38" s="16" t="e">
        <f t="shared" si="8"/>
        <v>#REF!</v>
      </c>
      <c r="S38" s="16" t="e">
        <f t="shared" si="8"/>
        <v>#REF!</v>
      </c>
      <c r="T38" s="16" t="e">
        <f t="shared" si="3"/>
        <v>#REF!</v>
      </c>
      <c r="U38" s="15" t="e">
        <f t="shared" si="4"/>
        <v>#REF!</v>
      </c>
      <c r="V38" s="16" t="e">
        <f t="shared" si="5"/>
        <v>#REF!</v>
      </c>
      <c r="W38" s="16" t="e">
        <f t="shared" si="9"/>
        <v>#REF!</v>
      </c>
      <c r="X38" s="16" t="e">
        <f t="shared" si="9"/>
        <v>#REF!</v>
      </c>
      <c r="Y38" s="16" t="e">
        <f t="shared" si="9"/>
        <v>#REF!</v>
      </c>
      <c r="Z38" s="16" t="e">
        <f t="shared" si="9"/>
        <v>#REF!</v>
      </c>
      <c r="AA38" s="16" t="e">
        <f t="shared" si="7"/>
        <v>#REF!</v>
      </c>
    </row>
    <row r="39" spans="2:32" ht="16.5" customHeight="1" x14ac:dyDescent="0.15">
      <c r="B39" s="39"/>
      <c r="C39" s="70">
        <v>20</v>
      </c>
      <c r="D39" s="171" t="s">
        <v>44</v>
      </c>
      <c r="E39" s="140"/>
      <c r="F39" s="141"/>
      <c r="G39" s="172"/>
      <c r="H39" s="150"/>
      <c r="I39" s="150"/>
      <c r="J39" s="143"/>
      <c r="K39" s="157"/>
      <c r="L39" s="158"/>
      <c r="N39" s="15" t="e">
        <f t="shared" si="0"/>
        <v>#REF!</v>
      </c>
      <c r="O39" s="16" t="e">
        <f t="shared" si="1"/>
        <v>#REF!</v>
      </c>
      <c r="P39" s="16" t="e">
        <f t="shared" si="8"/>
        <v>#REF!</v>
      </c>
      <c r="Q39" s="16" t="e">
        <f t="shared" si="8"/>
        <v>#REF!</v>
      </c>
      <c r="R39" s="16" t="e">
        <f t="shared" si="8"/>
        <v>#REF!</v>
      </c>
      <c r="S39" s="16" t="e">
        <f t="shared" si="8"/>
        <v>#REF!</v>
      </c>
      <c r="T39" s="16" t="e">
        <f t="shared" si="3"/>
        <v>#REF!</v>
      </c>
      <c r="U39" s="15" t="e">
        <f t="shared" si="4"/>
        <v>#REF!</v>
      </c>
      <c r="V39" s="16" t="e">
        <f t="shared" si="5"/>
        <v>#REF!</v>
      </c>
      <c r="W39" s="16" t="e">
        <f t="shared" si="9"/>
        <v>#REF!</v>
      </c>
      <c r="X39" s="16" t="e">
        <f t="shared" si="9"/>
        <v>#REF!</v>
      </c>
      <c r="Y39" s="16" t="e">
        <f t="shared" si="9"/>
        <v>#REF!</v>
      </c>
      <c r="Z39" s="16" t="e">
        <f t="shared" si="9"/>
        <v>#REF!</v>
      </c>
      <c r="AA39" s="16" t="e">
        <f t="shared" si="7"/>
        <v>#REF!</v>
      </c>
    </row>
    <row r="40" spans="2:32" ht="16.5" customHeight="1" x14ac:dyDescent="0.15">
      <c r="B40" s="35"/>
      <c r="C40" s="49">
        <v>21</v>
      </c>
      <c r="D40" s="159" t="s">
        <v>44</v>
      </c>
      <c r="E40" s="134"/>
      <c r="F40" s="135"/>
      <c r="G40" s="160"/>
      <c r="H40" s="144"/>
      <c r="I40" s="144"/>
      <c r="J40" s="145"/>
      <c r="K40" s="161"/>
      <c r="L40" s="162"/>
      <c r="N40" s="15" t="e">
        <f t="shared" si="0"/>
        <v>#REF!</v>
      </c>
      <c r="O40" s="16" t="e">
        <f t="shared" si="1"/>
        <v>#REF!</v>
      </c>
      <c r="P40" s="16" t="e">
        <f t="shared" si="8"/>
        <v>#REF!</v>
      </c>
      <c r="Q40" s="16" t="e">
        <f t="shared" si="8"/>
        <v>#REF!</v>
      </c>
      <c r="R40" s="16" t="e">
        <f t="shared" si="8"/>
        <v>#REF!</v>
      </c>
      <c r="S40" s="16" t="e">
        <f t="shared" si="8"/>
        <v>#REF!</v>
      </c>
      <c r="T40" s="16" t="e">
        <f t="shared" si="3"/>
        <v>#REF!</v>
      </c>
      <c r="U40" s="15" t="e">
        <f t="shared" si="4"/>
        <v>#REF!</v>
      </c>
      <c r="V40" s="16" t="e">
        <f t="shared" si="5"/>
        <v>#REF!</v>
      </c>
      <c r="W40" s="16" t="e">
        <f t="shared" si="9"/>
        <v>#REF!</v>
      </c>
      <c r="X40" s="16" t="e">
        <f t="shared" si="9"/>
        <v>#REF!</v>
      </c>
      <c r="Y40" s="16" t="e">
        <f t="shared" si="9"/>
        <v>#REF!</v>
      </c>
      <c r="Z40" s="16" t="e">
        <f t="shared" si="9"/>
        <v>#REF!</v>
      </c>
      <c r="AA40" s="16" t="e">
        <f t="shared" si="7"/>
        <v>#REF!</v>
      </c>
    </row>
    <row r="41" spans="2:32" ht="16.5" customHeight="1" x14ac:dyDescent="0.15">
      <c r="B41" s="35"/>
      <c r="C41" s="49">
        <v>22</v>
      </c>
      <c r="D41" s="159" t="s">
        <v>44</v>
      </c>
      <c r="E41" s="134"/>
      <c r="F41" s="135"/>
      <c r="G41" s="160"/>
      <c r="H41" s="144"/>
      <c r="I41" s="144"/>
      <c r="J41" s="145"/>
      <c r="K41" s="161"/>
      <c r="L41" s="162"/>
      <c r="N41" s="15" t="e">
        <f t="shared" si="0"/>
        <v>#REF!</v>
      </c>
      <c r="O41" s="16" t="e">
        <f t="shared" si="1"/>
        <v>#REF!</v>
      </c>
      <c r="P41" s="16" t="e">
        <f t="shared" si="8"/>
        <v>#REF!</v>
      </c>
      <c r="Q41" s="16" t="e">
        <f t="shared" si="8"/>
        <v>#REF!</v>
      </c>
      <c r="R41" s="16" t="e">
        <f t="shared" si="8"/>
        <v>#REF!</v>
      </c>
      <c r="S41" s="16" t="e">
        <f t="shared" si="8"/>
        <v>#REF!</v>
      </c>
      <c r="T41" s="16" t="e">
        <f t="shared" si="3"/>
        <v>#REF!</v>
      </c>
      <c r="U41" s="15" t="e">
        <f t="shared" si="4"/>
        <v>#REF!</v>
      </c>
      <c r="V41" s="16" t="e">
        <f t="shared" si="5"/>
        <v>#REF!</v>
      </c>
      <c r="W41" s="16" t="e">
        <f t="shared" si="9"/>
        <v>#REF!</v>
      </c>
      <c r="X41" s="16" t="e">
        <f t="shared" si="9"/>
        <v>#REF!</v>
      </c>
      <c r="Y41" s="16" t="e">
        <f t="shared" si="9"/>
        <v>#REF!</v>
      </c>
      <c r="Z41" s="16" t="e">
        <f t="shared" si="9"/>
        <v>#REF!</v>
      </c>
      <c r="AA41" s="16" t="e">
        <f t="shared" si="7"/>
        <v>#REF!</v>
      </c>
    </row>
    <row r="42" spans="2:32" ht="16.5" customHeight="1" x14ac:dyDescent="0.15">
      <c r="C42" s="49">
        <v>23</v>
      </c>
      <c r="D42" s="159" t="s">
        <v>44</v>
      </c>
      <c r="E42" s="134"/>
      <c r="F42" s="135"/>
      <c r="G42" s="160"/>
      <c r="H42" s="144"/>
      <c r="I42" s="144"/>
      <c r="J42" s="145"/>
      <c r="K42" s="161"/>
      <c r="L42" s="162"/>
      <c r="N42" s="15" t="e">
        <f t="shared" si="0"/>
        <v>#REF!</v>
      </c>
      <c r="O42" s="16" t="e">
        <f t="shared" si="1"/>
        <v>#REF!</v>
      </c>
      <c r="P42" s="16" t="e">
        <f t="shared" si="8"/>
        <v>#REF!</v>
      </c>
      <c r="Q42" s="16" t="e">
        <f t="shared" si="8"/>
        <v>#REF!</v>
      </c>
      <c r="R42" s="16" t="e">
        <f t="shared" si="8"/>
        <v>#REF!</v>
      </c>
      <c r="S42" s="16" t="e">
        <f t="shared" si="8"/>
        <v>#REF!</v>
      </c>
      <c r="T42" s="16" t="e">
        <f t="shared" si="3"/>
        <v>#REF!</v>
      </c>
      <c r="U42" s="15" t="e">
        <f t="shared" si="4"/>
        <v>#REF!</v>
      </c>
      <c r="V42" s="16" t="e">
        <f t="shared" si="5"/>
        <v>#REF!</v>
      </c>
      <c r="W42" s="16" t="e">
        <f t="shared" si="9"/>
        <v>#REF!</v>
      </c>
      <c r="X42" s="16" t="e">
        <f t="shared" si="9"/>
        <v>#REF!</v>
      </c>
      <c r="Y42" s="16" t="e">
        <f t="shared" si="9"/>
        <v>#REF!</v>
      </c>
      <c r="Z42" s="16" t="e">
        <f t="shared" si="9"/>
        <v>#REF!</v>
      </c>
      <c r="AA42" s="16" t="e">
        <f t="shared" si="7"/>
        <v>#REF!</v>
      </c>
    </row>
    <row r="43" spans="2:32" ht="16.5" customHeight="1" x14ac:dyDescent="0.15">
      <c r="C43" s="49">
        <v>24</v>
      </c>
      <c r="D43" s="159" t="s">
        <v>44</v>
      </c>
      <c r="E43" s="134"/>
      <c r="F43" s="135"/>
      <c r="G43" s="160"/>
      <c r="H43" s="144"/>
      <c r="I43" s="144"/>
      <c r="J43" s="145"/>
      <c r="K43" s="161"/>
      <c r="L43" s="162"/>
      <c r="N43" s="15" t="e">
        <f t="shared" si="0"/>
        <v>#REF!</v>
      </c>
      <c r="O43" s="16" t="e">
        <f t="shared" si="1"/>
        <v>#REF!</v>
      </c>
      <c r="P43" s="16" t="e">
        <f t="shared" si="8"/>
        <v>#REF!</v>
      </c>
      <c r="Q43" s="16" t="e">
        <f t="shared" si="8"/>
        <v>#REF!</v>
      </c>
      <c r="R43" s="16" t="e">
        <f t="shared" si="8"/>
        <v>#REF!</v>
      </c>
      <c r="S43" s="16" t="e">
        <f t="shared" si="8"/>
        <v>#REF!</v>
      </c>
      <c r="T43" s="16" t="e">
        <f t="shared" si="3"/>
        <v>#REF!</v>
      </c>
      <c r="U43" s="15" t="e">
        <f t="shared" si="4"/>
        <v>#REF!</v>
      </c>
      <c r="V43" s="16" t="e">
        <f t="shared" si="5"/>
        <v>#REF!</v>
      </c>
      <c r="W43" s="16" t="e">
        <f t="shared" si="9"/>
        <v>#REF!</v>
      </c>
      <c r="X43" s="16" t="e">
        <f t="shared" si="9"/>
        <v>#REF!</v>
      </c>
      <c r="Y43" s="16" t="e">
        <f t="shared" si="9"/>
        <v>#REF!</v>
      </c>
      <c r="Z43" s="16" t="e">
        <f t="shared" si="9"/>
        <v>#REF!</v>
      </c>
      <c r="AA43" s="16" t="e">
        <f t="shared" si="7"/>
        <v>#REF!</v>
      </c>
    </row>
    <row r="44" spans="2:32" ht="16.5" customHeight="1" x14ac:dyDescent="0.15">
      <c r="C44" s="49">
        <v>25</v>
      </c>
      <c r="D44" s="159" t="s">
        <v>44</v>
      </c>
      <c r="E44" s="134"/>
      <c r="F44" s="135"/>
      <c r="G44" s="160"/>
      <c r="H44" s="144"/>
      <c r="I44" s="144"/>
      <c r="J44" s="145"/>
      <c r="K44" s="161"/>
      <c r="L44" s="162"/>
      <c r="N44" s="15" t="e">
        <f t="shared" si="0"/>
        <v>#REF!</v>
      </c>
      <c r="O44" s="16" t="e">
        <f t="shared" si="1"/>
        <v>#REF!</v>
      </c>
      <c r="P44" s="16" t="e">
        <f t="shared" si="8"/>
        <v>#REF!</v>
      </c>
      <c r="Q44" s="16" t="e">
        <f t="shared" si="8"/>
        <v>#REF!</v>
      </c>
      <c r="R44" s="16" t="e">
        <f t="shared" si="8"/>
        <v>#REF!</v>
      </c>
      <c r="S44" s="16" t="e">
        <f t="shared" si="8"/>
        <v>#REF!</v>
      </c>
      <c r="T44" s="16" t="e">
        <f t="shared" si="3"/>
        <v>#REF!</v>
      </c>
      <c r="U44" s="15" t="e">
        <f t="shared" si="4"/>
        <v>#REF!</v>
      </c>
      <c r="V44" s="16" t="e">
        <f t="shared" si="5"/>
        <v>#REF!</v>
      </c>
      <c r="W44" s="16" t="e">
        <f t="shared" si="9"/>
        <v>#REF!</v>
      </c>
      <c r="X44" s="16" t="e">
        <f t="shared" si="9"/>
        <v>#REF!</v>
      </c>
      <c r="Y44" s="16" t="e">
        <f t="shared" si="9"/>
        <v>#REF!</v>
      </c>
      <c r="Z44" s="16" t="e">
        <f t="shared" si="9"/>
        <v>#REF!</v>
      </c>
      <c r="AA44" s="16" t="e">
        <f t="shared" si="7"/>
        <v>#REF!</v>
      </c>
    </row>
    <row r="45" spans="2:32" ht="16.5" customHeight="1" x14ac:dyDescent="0.15">
      <c r="C45" s="49">
        <v>26</v>
      </c>
      <c r="D45" s="159" t="s">
        <v>44</v>
      </c>
      <c r="E45" s="134"/>
      <c r="F45" s="135"/>
      <c r="G45" s="160"/>
      <c r="H45" s="144"/>
      <c r="I45" s="144"/>
      <c r="J45" s="145"/>
      <c r="K45" s="161"/>
      <c r="L45" s="162"/>
      <c r="N45" s="15" t="e">
        <f t="shared" si="0"/>
        <v>#REF!</v>
      </c>
      <c r="O45" s="16" t="e">
        <f t="shared" si="1"/>
        <v>#REF!</v>
      </c>
      <c r="P45" s="16" t="e">
        <f t="shared" si="8"/>
        <v>#REF!</v>
      </c>
      <c r="Q45" s="16" t="e">
        <f t="shared" si="8"/>
        <v>#REF!</v>
      </c>
      <c r="R45" s="16" t="e">
        <f t="shared" si="8"/>
        <v>#REF!</v>
      </c>
      <c r="S45" s="16" t="e">
        <f t="shared" si="8"/>
        <v>#REF!</v>
      </c>
      <c r="T45" s="16" t="e">
        <f t="shared" si="3"/>
        <v>#REF!</v>
      </c>
      <c r="U45" s="15" t="e">
        <f t="shared" si="4"/>
        <v>#REF!</v>
      </c>
      <c r="V45" s="16" t="e">
        <f t="shared" si="5"/>
        <v>#REF!</v>
      </c>
      <c r="W45" s="16" t="e">
        <f t="shared" si="9"/>
        <v>#REF!</v>
      </c>
      <c r="X45" s="16" t="e">
        <f t="shared" si="9"/>
        <v>#REF!</v>
      </c>
      <c r="Y45" s="16" t="e">
        <f t="shared" si="9"/>
        <v>#REF!</v>
      </c>
      <c r="Z45" s="16" t="e">
        <f t="shared" si="9"/>
        <v>#REF!</v>
      </c>
      <c r="AA45" s="16" t="e">
        <f t="shared" si="7"/>
        <v>#REF!</v>
      </c>
      <c r="AF45" s="87"/>
    </row>
    <row r="46" spans="2:32" ht="16.5" customHeight="1" x14ac:dyDescent="0.15">
      <c r="C46" s="49">
        <v>27</v>
      </c>
      <c r="D46" s="159" t="s">
        <v>44</v>
      </c>
      <c r="E46" s="134"/>
      <c r="F46" s="135"/>
      <c r="G46" s="160"/>
      <c r="H46" s="144"/>
      <c r="I46" s="144"/>
      <c r="J46" s="145"/>
      <c r="K46" s="161"/>
      <c r="L46" s="162"/>
      <c r="N46" s="15" t="e">
        <f t="shared" si="0"/>
        <v>#REF!</v>
      </c>
      <c r="O46" s="16" t="e">
        <f t="shared" si="1"/>
        <v>#REF!</v>
      </c>
      <c r="P46" s="16" t="e">
        <f t="shared" si="8"/>
        <v>#REF!</v>
      </c>
      <c r="Q46" s="16" t="e">
        <f t="shared" si="8"/>
        <v>#REF!</v>
      </c>
      <c r="R46" s="16" t="e">
        <f t="shared" si="8"/>
        <v>#REF!</v>
      </c>
      <c r="S46" s="16" t="e">
        <f t="shared" si="8"/>
        <v>#REF!</v>
      </c>
      <c r="T46" s="16" t="e">
        <f t="shared" si="3"/>
        <v>#REF!</v>
      </c>
      <c r="U46" s="15" t="e">
        <f t="shared" si="4"/>
        <v>#REF!</v>
      </c>
      <c r="V46" s="16" t="e">
        <f t="shared" si="5"/>
        <v>#REF!</v>
      </c>
      <c r="W46" s="16" t="e">
        <f t="shared" si="9"/>
        <v>#REF!</v>
      </c>
      <c r="X46" s="16" t="e">
        <f t="shared" si="9"/>
        <v>#REF!</v>
      </c>
      <c r="Y46" s="16" t="e">
        <f t="shared" si="9"/>
        <v>#REF!</v>
      </c>
      <c r="Z46" s="16" t="e">
        <f t="shared" si="9"/>
        <v>#REF!</v>
      </c>
      <c r="AA46" s="16" t="e">
        <f t="shared" si="7"/>
        <v>#REF!</v>
      </c>
      <c r="AB46" s="40" t="s">
        <v>21</v>
      </c>
      <c r="AC46" s="24"/>
    </row>
    <row r="47" spans="2:32" ht="16.5" customHeight="1" x14ac:dyDescent="0.15">
      <c r="C47" s="49">
        <v>28</v>
      </c>
      <c r="D47" s="159" t="s">
        <v>44</v>
      </c>
      <c r="E47" s="134"/>
      <c r="F47" s="135"/>
      <c r="G47" s="160"/>
      <c r="H47" s="144"/>
      <c r="I47" s="144"/>
      <c r="J47" s="145"/>
      <c r="K47" s="161"/>
      <c r="L47" s="162"/>
      <c r="N47" s="15" t="e">
        <f t="shared" si="0"/>
        <v>#REF!</v>
      </c>
      <c r="O47" s="16" t="e">
        <f t="shared" si="1"/>
        <v>#REF!</v>
      </c>
      <c r="P47" s="16" t="e">
        <f t="shared" si="8"/>
        <v>#REF!</v>
      </c>
      <c r="Q47" s="16" t="e">
        <f t="shared" si="8"/>
        <v>#REF!</v>
      </c>
      <c r="R47" s="16" t="e">
        <f t="shared" si="8"/>
        <v>#REF!</v>
      </c>
      <c r="S47" s="16" t="e">
        <f t="shared" si="8"/>
        <v>#REF!</v>
      </c>
      <c r="T47" s="16" t="e">
        <f t="shared" si="3"/>
        <v>#REF!</v>
      </c>
      <c r="U47" s="15" t="e">
        <f t="shared" si="4"/>
        <v>#REF!</v>
      </c>
      <c r="V47" s="16" t="e">
        <f t="shared" si="5"/>
        <v>#REF!</v>
      </c>
      <c r="W47" s="16" t="e">
        <f t="shared" si="9"/>
        <v>#REF!</v>
      </c>
      <c r="X47" s="16" t="e">
        <f t="shared" si="9"/>
        <v>#REF!</v>
      </c>
      <c r="Y47" s="16" t="e">
        <f t="shared" si="9"/>
        <v>#REF!</v>
      </c>
      <c r="Z47" s="16" t="e">
        <f t="shared" si="9"/>
        <v>#REF!</v>
      </c>
      <c r="AA47" s="16" t="e">
        <f t="shared" si="7"/>
        <v>#REF!</v>
      </c>
      <c r="AB47" s="24" t="e">
        <f>MONTH($D47)</f>
        <v>#VALUE!</v>
      </c>
      <c r="AC47" s="24" t="e">
        <f>IF($AB47=$C$19,TRUE,FALSE)</f>
        <v>#VALUE!</v>
      </c>
    </row>
    <row r="48" spans="2:32" ht="16.5" customHeight="1" x14ac:dyDescent="0.15">
      <c r="C48" s="49">
        <v>29</v>
      </c>
      <c r="D48" s="159" t="s">
        <v>44</v>
      </c>
      <c r="E48" s="134"/>
      <c r="F48" s="135"/>
      <c r="G48" s="160"/>
      <c r="H48" s="144"/>
      <c r="I48" s="144"/>
      <c r="J48" s="145"/>
      <c r="K48" s="161"/>
      <c r="L48" s="162"/>
      <c r="N48" s="15" t="e">
        <f t="shared" si="0"/>
        <v>#REF!</v>
      </c>
      <c r="O48" s="16" t="e">
        <f t="shared" si="1"/>
        <v>#REF!</v>
      </c>
      <c r="P48" s="16" t="e">
        <f t="shared" si="8"/>
        <v>#REF!</v>
      </c>
      <c r="Q48" s="16" t="e">
        <f t="shared" si="8"/>
        <v>#REF!</v>
      </c>
      <c r="R48" s="16" t="e">
        <f t="shared" si="8"/>
        <v>#REF!</v>
      </c>
      <c r="S48" s="16" t="e">
        <f t="shared" si="8"/>
        <v>#REF!</v>
      </c>
      <c r="T48" s="16" t="e">
        <f t="shared" si="3"/>
        <v>#REF!</v>
      </c>
      <c r="U48" s="15" t="e">
        <f t="shared" si="4"/>
        <v>#REF!</v>
      </c>
      <c r="V48" s="16" t="e">
        <f t="shared" si="5"/>
        <v>#REF!</v>
      </c>
      <c r="W48" s="16" t="e">
        <f t="shared" si="9"/>
        <v>#REF!</v>
      </c>
      <c r="X48" s="16" t="e">
        <f t="shared" si="9"/>
        <v>#REF!</v>
      </c>
      <c r="Y48" s="16" t="e">
        <f t="shared" si="9"/>
        <v>#REF!</v>
      </c>
      <c r="Z48" s="16" t="e">
        <f t="shared" si="9"/>
        <v>#REF!</v>
      </c>
      <c r="AA48" s="16" t="e">
        <f t="shared" si="7"/>
        <v>#REF!</v>
      </c>
      <c r="AB48" s="24" t="e">
        <f>MONTH($D48)</f>
        <v>#VALUE!</v>
      </c>
      <c r="AC48" s="24" t="e">
        <f>IF($AB48=$C$19,TRUE,FALSE)</f>
        <v>#VALUE!</v>
      </c>
    </row>
    <row r="49" spans="1:29" ht="16.5" customHeight="1" x14ac:dyDescent="0.15">
      <c r="C49" s="49">
        <v>30</v>
      </c>
      <c r="D49" s="159" t="s">
        <v>44</v>
      </c>
      <c r="E49" s="134"/>
      <c r="F49" s="135"/>
      <c r="G49" s="160"/>
      <c r="H49" s="144"/>
      <c r="I49" s="144"/>
      <c r="J49" s="145"/>
      <c r="K49" s="161"/>
      <c r="L49" s="162"/>
      <c r="N49" s="15" t="e">
        <f t="shared" si="0"/>
        <v>#REF!</v>
      </c>
      <c r="O49" s="16" t="e">
        <f t="shared" si="1"/>
        <v>#REF!</v>
      </c>
      <c r="P49" s="16" t="e">
        <f t="shared" si="8"/>
        <v>#REF!</v>
      </c>
      <c r="Q49" s="16" t="e">
        <f t="shared" si="8"/>
        <v>#REF!</v>
      </c>
      <c r="R49" s="16" t="e">
        <f t="shared" si="8"/>
        <v>#REF!</v>
      </c>
      <c r="S49" s="16" t="e">
        <f t="shared" si="8"/>
        <v>#REF!</v>
      </c>
      <c r="T49" s="16" t="e">
        <f t="shared" si="3"/>
        <v>#REF!</v>
      </c>
      <c r="U49" s="15" t="e">
        <f t="shared" si="4"/>
        <v>#REF!</v>
      </c>
      <c r="V49" s="16" t="e">
        <f t="shared" si="5"/>
        <v>#REF!</v>
      </c>
      <c r="W49" s="16" t="e">
        <f t="shared" si="9"/>
        <v>#REF!</v>
      </c>
      <c r="X49" s="16" t="e">
        <f t="shared" si="9"/>
        <v>#REF!</v>
      </c>
      <c r="Y49" s="16" t="e">
        <f t="shared" si="9"/>
        <v>#REF!</v>
      </c>
      <c r="Z49" s="16" t="e">
        <f t="shared" si="9"/>
        <v>#REF!</v>
      </c>
      <c r="AA49" s="16" t="e">
        <f t="shared" si="7"/>
        <v>#REF!</v>
      </c>
      <c r="AB49" s="24" t="e">
        <f>MONTH($D49)</f>
        <v>#VALUE!</v>
      </c>
      <c r="AC49" s="24" t="e">
        <f>IF($AB49=$C$19,TRUE,FALSE)</f>
        <v>#VALUE!</v>
      </c>
    </row>
    <row r="50" spans="1:29" ht="16.5" customHeight="1" thickBot="1" x14ac:dyDescent="0.2">
      <c r="C50" s="70">
        <v>31</v>
      </c>
      <c r="D50" s="159" t="s">
        <v>44</v>
      </c>
      <c r="E50" s="134"/>
      <c r="F50" s="135"/>
      <c r="G50" s="160"/>
      <c r="H50" s="144"/>
      <c r="I50" s="144"/>
      <c r="J50" s="145"/>
      <c r="K50" s="165"/>
      <c r="L50" s="162"/>
      <c r="N50" s="15" t="e">
        <f t="shared" si="0"/>
        <v>#REF!</v>
      </c>
      <c r="O50" s="16" t="e">
        <f t="shared" si="1"/>
        <v>#REF!</v>
      </c>
      <c r="P50" s="16" t="e">
        <f t="shared" si="8"/>
        <v>#REF!</v>
      </c>
      <c r="Q50" s="16" t="e">
        <f t="shared" si="8"/>
        <v>#REF!</v>
      </c>
      <c r="R50" s="16" t="e">
        <f t="shared" si="8"/>
        <v>#REF!</v>
      </c>
      <c r="S50" s="16" t="e">
        <f t="shared" si="8"/>
        <v>#REF!</v>
      </c>
      <c r="T50" s="16" t="e">
        <f t="shared" si="3"/>
        <v>#REF!</v>
      </c>
      <c r="U50" s="15" t="e">
        <f t="shared" si="4"/>
        <v>#REF!</v>
      </c>
      <c r="V50" s="16" t="e">
        <f t="shared" si="5"/>
        <v>#REF!</v>
      </c>
      <c r="W50" s="16" t="e">
        <f t="shared" si="9"/>
        <v>#REF!</v>
      </c>
      <c r="X50" s="16" t="e">
        <f t="shared" si="9"/>
        <v>#REF!</v>
      </c>
      <c r="Y50" s="16" t="e">
        <f t="shared" si="9"/>
        <v>#REF!</v>
      </c>
      <c r="Z50" s="16" t="e">
        <f t="shared" si="9"/>
        <v>#REF!</v>
      </c>
      <c r="AA50" s="16" t="e">
        <f t="shared" si="7"/>
        <v>#REF!</v>
      </c>
      <c r="AB50" s="24" t="e">
        <f>MONTH($D50)</f>
        <v>#VALUE!</v>
      </c>
      <c r="AC50" s="24" t="e">
        <f>IF($AB50=$C$19,TRUE,FALSE)</f>
        <v>#VALUE!</v>
      </c>
    </row>
    <row r="51" spans="1:29" ht="18.600000000000001" customHeight="1" thickBot="1" x14ac:dyDescent="0.3">
      <c r="A51" s="230" t="s">
        <v>73</v>
      </c>
      <c r="B51" s="231"/>
      <c r="C51" s="231"/>
      <c r="D51" s="231"/>
      <c r="E51" s="231"/>
      <c r="F51" s="231"/>
      <c r="G51" s="231"/>
      <c r="H51" s="231"/>
      <c r="I51" s="231"/>
      <c r="J51" s="83"/>
      <c r="K51" s="177" t="s">
        <v>40</v>
      </c>
      <c r="L51" s="174"/>
    </row>
    <row r="52" spans="1:29" ht="30" customHeight="1" thickBot="1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84"/>
      <c r="K52" s="178" t="s">
        <v>72</v>
      </c>
      <c r="L52" s="173"/>
    </row>
    <row r="53" spans="1:29" ht="19.5" customHeight="1" x14ac:dyDescent="0.15">
      <c r="A53" s="1" t="s">
        <v>36</v>
      </c>
      <c r="B53" s="180"/>
      <c r="C53" s="77"/>
      <c r="D53" s="77"/>
      <c r="E53" s="77"/>
      <c r="F53" s="77"/>
      <c r="G53" s="77"/>
      <c r="H53" s="77"/>
      <c r="I53" s="77"/>
      <c r="J53" s="85"/>
      <c r="K53" s="85"/>
    </row>
    <row r="55" spans="1:29" ht="18" customHeight="1" x14ac:dyDescent="0.15">
      <c r="C55" s="7"/>
      <c r="D55" s="7"/>
      <c r="E55" s="7"/>
      <c r="J55" s="86"/>
    </row>
    <row r="56" spans="1:29" ht="18" customHeight="1" x14ac:dyDescent="0.15">
      <c r="J56" s="85"/>
    </row>
  </sheetData>
  <sheetProtection sheet="1" objects="1" scenarios="1"/>
  <mergeCells count="23">
    <mergeCell ref="A51:I52"/>
    <mergeCell ref="D5:G6"/>
    <mergeCell ref="B18:B22"/>
    <mergeCell ref="C18:D18"/>
    <mergeCell ref="E18:G18"/>
    <mergeCell ref="I18:I19"/>
    <mergeCell ref="J18:J19"/>
    <mergeCell ref="C19:D19"/>
    <mergeCell ref="E19:F19"/>
    <mergeCell ref="I6:L6"/>
    <mergeCell ref="B7:C7"/>
    <mergeCell ref="D7:L7"/>
    <mergeCell ref="A8:C10"/>
    <mergeCell ref="D8:L10"/>
    <mergeCell ref="H17:J17"/>
    <mergeCell ref="A1:L2"/>
    <mergeCell ref="A3:L3"/>
    <mergeCell ref="A4:A7"/>
    <mergeCell ref="B4:C4"/>
    <mergeCell ref="D4:G4"/>
    <mergeCell ref="I4:L4"/>
    <mergeCell ref="B5:C6"/>
    <mergeCell ref="I5:L5"/>
  </mergeCells>
  <phoneticPr fontId="3"/>
  <dataValidations xWindow="207" yWindow="291" count="8">
    <dataValidation imeMode="hiragana" allowBlank="1" showInputMessage="1" showErrorMessage="1" sqref="D4:D5"/>
    <dataValidation imeMode="off" allowBlank="1" showInputMessage="1" showErrorMessage="1" prompt="記録する年を数字で入力してください。_x000a_例）　2021年⇒2021" sqref="C18:D19"/>
    <dataValidation type="whole" imeMode="off" allowBlank="1" showInputMessage="1" showErrorMessage="1" prompt="目的を持って外出した日は、「1」を入力してください。" sqref="J20:J50">
      <formula1>0</formula1>
      <formula2>1</formula2>
    </dataValidation>
    <dataValidation imeMode="off" allowBlank="1" showInputMessage="1" showErrorMessage="1" sqref="D7 L11:L17"/>
    <dataValidation type="list" allowBlank="1" showInputMessage="1" showErrorMessage="1" prompt="入力した数値の単位を選択してください。_x000a_・歩数：歩_x000a_・歩行時間：分" sqref="F20:F50">
      <formula1>"歩,分"</formula1>
    </dataValidation>
    <dataValidation imeMode="off" allowBlank="1" showInputMessage="1" showErrorMessage="1" prompt="歩数又は歩行時間を数字で入力してください。_x000a_例）_x000a_2,000歩⇒2,000_x000a_30分⇒30" sqref="E20:E50"/>
    <dataValidation type="whole" imeMode="off" allowBlank="1" showInputMessage="1" showErrorMessage="1" prompt="運動・体操を行った日は、「1」を入力してください。" sqref="H20:H50">
      <formula1>0</formula1>
      <formula2>1</formula2>
    </dataValidation>
    <dataValidation type="whole" imeMode="off" allowBlank="1" showInputMessage="1" showErrorMessage="1" prompt="朝ごはんを食べた日は、「1」を入力してください。" sqref="I20:I50">
      <formula1>0</formula1>
      <formula2>1</formula2>
    </dataValidation>
  </dataValidation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J65"/>
  <sheetViews>
    <sheetView showGridLines="0" tabSelected="1" zoomScaleNormal="100" workbookViewId="0">
      <selection activeCell="D5" sqref="D5:G6"/>
    </sheetView>
  </sheetViews>
  <sheetFormatPr defaultColWidth="8.625" defaultRowHeight="18" customHeight="1" x14ac:dyDescent="0.15"/>
  <cols>
    <col min="1" max="1" width="4.625" style="7" customWidth="1"/>
    <col min="2" max="2" width="6.625" style="7" customWidth="1"/>
    <col min="3" max="3" width="6.625" style="80" customWidth="1"/>
    <col min="4" max="4" width="6.875" style="80" customWidth="1"/>
    <col min="5" max="5" width="10.625" style="41" customWidth="1"/>
    <col min="6" max="6" width="4.625" style="7" customWidth="1"/>
    <col min="7" max="7" width="8.625" style="7" customWidth="1"/>
    <col min="8" max="10" width="8.625" style="7"/>
    <col min="11" max="11" width="10.25" style="7" bestFit="1" customWidth="1"/>
    <col min="12" max="12" width="10.625" style="7" customWidth="1"/>
    <col min="13" max="13" width="1.875" style="7" hidden="1" customWidth="1"/>
    <col min="14" max="14" width="8.625" style="15" hidden="1" customWidth="1"/>
    <col min="15" max="20" width="8.625" style="16" hidden="1" customWidth="1"/>
    <col min="21" max="29" width="8.625" style="15" hidden="1" customWidth="1"/>
    <col min="30" max="30" width="2.75" style="7" customWidth="1"/>
    <col min="31" max="31" width="3.125" style="7" customWidth="1"/>
    <col min="32" max="16384" width="8.625" style="7"/>
  </cols>
  <sheetData>
    <row r="1" spans="1:33" ht="18" customHeight="1" x14ac:dyDescent="0.1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33" ht="30" customHeight="1" x14ac:dyDescent="0.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33" ht="14.25" customHeight="1" x14ac:dyDescent="0.15">
      <c r="A3" s="182" t="s">
        <v>29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AD3" s="6"/>
    </row>
    <row r="4" spans="1:33" ht="20.100000000000001" customHeight="1" x14ac:dyDescent="0.25">
      <c r="A4" s="183" t="s">
        <v>0</v>
      </c>
      <c r="B4" s="186" t="s">
        <v>15</v>
      </c>
      <c r="C4" s="187"/>
      <c r="D4" s="188"/>
      <c r="E4" s="189"/>
      <c r="F4" s="189"/>
      <c r="G4" s="190"/>
      <c r="H4" s="74" t="s">
        <v>19</v>
      </c>
      <c r="I4" s="191"/>
      <c r="J4" s="191"/>
      <c r="K4" s="191"/>
      <c r="L4" s="191"/>
      <c r="M4" s="17"/>
      <c r="N4" s="16"/>
      <c r="R4" s="15"/>
      <c r="S4" s="15"/>
      <c r="T4" s="15"/>
    </row>
    <row r="5" spans="1:33" ht="18" customHeight="1" x14ac:dyDescent="0.15">
      <c r="A5" s="184"/>
      <c r="B5" s="192" t="s">
        <v>32</v>
      </c>
      <c r="C5" s="193"/>
      <c r="D5" s="232" t="s">
        <v>71</v>
      </c>
      <c r="E5" s="233"/>
      <c r="F5" s="233"/>
      <c r="G5" s="234"/>
      <c r="H5" s="75" t="s">
        <v>16</v>
      </c>
      <c r="I5" s="196"/>
      <c r="J5" s="197"/>
      <c r="K5" s="197"/>
      <c r="L5" s="198"/>
      <c r="N5" s="16"/>
      <c r="T5" s="15"/>
    </row>
    <row r="6" spans="1:33" ht="22.5" customHeight="1" x14ac:dyDescent="0.25">
      <c r="A6" s="184"/>
      <c r="B6" s="194"/>
      <c r="C6" s="195"/>
      <c r="D6" s="235"/>
      <c r="E6" s="236"/>
      <c r="F6" s="236"/>
      <c r="G6" s="237"/>
      <c r="H6" s="76" t="s">
        <v>18</v>
      </c>
      <c r="I6" s="247"/>
      <c r="J6" s="248"/>
      <c r="K6" s="248"/>
      <c r="L6" s="249"/>
      <c r="N6" s="16"/>
      <c r="T6" s="15"/>
      <c r="AB6" s="18"/>
      <c r="AC6" s="18"/>
      <c r="AD6" s="17"/>
      <c r="AE6" s="17"/>
    </row>
    <row r="7" spans="1:33" ht="20.100000000000001" customHeight="1" x14ac:dyDescent="0.15">
      <c r="A7" s="185"/>
      <c r="B7" s="208" t="s">
        <v>39</v>
      </c>
      <c r="C7" s="209"/>
      <c r="D7" s="250"/>
      <c r="E7" s="251"/>
      <c r="F7" s="251"/>
      <c r="G7" s="251"/>
      <c r="H7" s="251"/>
      <c r="I7" s="251"/>
      <c r="J7" s="251"/>
      <c r="K7" s="251"/>
      <c r="L7" s="252"/>
      <c r="AC7" s="18"/>
      <c r="AD7" s="17"/>
      <c r="AE7" s="17"/>
      <c r="AF7" s="17"/>
      <c r="AG7" s="17"/>
    </row>
    <row r="8" spans="1:33" ht="27" customHeight="1" x14ac:dyDescent="0.15">
      <c r="A8" s="213" t="s">
        <v>38</v>
      </c>
      <c r="B8" s="214"/>
      <c r="C8" s="215"/>
      <c r="D8" s="220" t="s">
        <v>70</v>
      </c>
      <c r="E8" s="221"/>
      <c r="F8" s="221"/>
      <c r="G8" s="221"/>
      <c r="H8" s="221"/>
      <c r="I8" s="221"/>
      <c r="J8" s="221"/>
      <c r="K8" s="221"/>
      <c r="L8" s="222"/>
      <c r="AC8" s="18"/>
      <c r="AD8" s="17"/>
      <c r="AE8" s="17"/>
      <c r="AF8" s="17"/>
      <c r="AG8" s="17"/>
    </row>
    <row r="9" spans="1:33" ht="7.5" customHeight="1" x14ac:dyDescent="0.15">
      <c r="A9" s="216"/>
      <c r="B9" s="217"/>
      <c r="C9" s="218"/>
      <c r="D9" s="223"/>
      <c r="E9" s="224"/>
      <c r="F9" s="224"/>
      <c r="G9" s="224"/>
      <c r="H9" s="224"/>
      <c r="I9" s="224"/>
      <c r="J9" s="224"/>
      <c r="K9" s="224"/>
      <c r="L9" s="225"/>
      <c r="AC9" s="18"/>
      <c r="AD9" s="17"/>
      <c r="AE9" s="17"/>
      <c r="AF9" s="17"/>
      <c r="AG9" s="17"/>
    </row>
    <row r="10" spans="1:33" ht="18" customHeight="1" x14ac:dyDescent="0.15">
      <c r="A10" s="194"/>
      <c r="B10" s="219"/>
      <c r="C10" s="195"/>
      <c r="D10" s="226"/>
      <c r="E10" s="227"/>
      <c r="F10" s="227"/>
      <c r="G10" s="227"/>
      <c r="H10" s="227"/>
      <c r="I10" s="227"/>
      <c r="J10" s="227"/>
      <c r="K10" s="227"/>
      <c r="L10" s="228"/>
      <c r="N10" s="15" t="s">
        <v>24</v>
      </c>
    </row>
    <row r="11" spans="1:33" ht="18" customHeight="1" x14ac:dyDescent="0.15">
      <c r="A11" s="43"/>
      <c r="B11" s="43"/>
      <c r="C11" s="81"/>
      <c r="D11" s="81"/>
      <c r="E11" s="9"/>
      <c r="F11" s="9"/>
      <c r="G11" s="82"/>
      <c r="H11" s="11"/>
      <c r="I11" s="12"/>
      <c r="J11" s="12"/>
      <c r="K11" s="12"/>
      <c r="L11" s="13"/>
      <c r="O11" s="19">
        <v>5</v>
      </c>
      <c r="P11" s="20">
        <v>6</v>
      </c>
      <c r="Q11" s="21">
        <v>7</v>
      </c>
      <c r="R11" s="19">
        <v>10</v>
      </c>
      <c r="S11" s="20">
        <v>11</v>
      </c>
      <c r="T11" s="21">
        <v>12</v>
      </c>
    </row>
    <row r="12" spans="1:33" ht="18" customHeight="1" x14ac:dyDescent="0.15">
      <c r="E12" s="9"/>
      <c r="F12" s="9"/>
      <c r="G12" s="10"/>
      <c r="H12" s="11"/>
      <c r="I12" s="12"/>
      <c r="J12" s="12"/>
      <c r="K12" s="12"/>
      <c r="L12" s="13"/>
    </row>
    <row r="13" spans="1:33" ht="18" customHeight="1" x14ac:dyDescent="0.15">
      <c r="E13" s="9"/>
      <c r="F13" s="9"/>
      <c r="G13" s="10"/>
      <c r="H13" s="11"/>
      <c r="I13" s="12"/>
      <c r="J13" s="12"/>
      <c r="K13" s="12"/>
      <c r="L13" s="13"/>
    </row>
    <row r="14" spans="1:33" ht="18" customHeight="1" x14ac:dyDescent="0.15">
      <c r="E14" s="9"/>
      <c r="F14" s="9"/>
      <c r="G14" s="10"/>
      <c r="H14" s="11"/>
      <c r="I14" s="12"/>
      <c r="J14" s="12"/>
      <c r="K14" s="12"/>
      <c r="L14" s="13"/>
    </row>
    <row r="15" spans="1:33" ht="18" customHeight="1" x14ac:dyDescent="0.15">
      <c r="E15" s="9"/>
      <c r="F15" s="9"/>
      <c r="G15" s="10"/>
      <c r="H15" s="11"/>
      <c r="I15" s="12"/>
      <c r="J15" s="12"/>
      <c r="K15" s="12"/>
      <c r="L15" s="13"/>
    </row>
    <row r="16" spans="1:33" ht="33.75" customHeight="1" x14ac:dyDescent="0.15">
      <c r="E16" s="9"/>
      <c r="F16" s="9"/>
      <c r="G16" s="10"/>
      <c r="H16" s="11"/>
      <c r="I16" s="12"/>
      <c r="J16" s="12"/>
      <c r="K16" s="12"/>
      <c r="L16" s="13"/>
    </row>
    <row r="17" spans="2:31" ht="18" customHeight="1" thickBot="1" x14ac:dyDescent="0.2">
      <c r="B17" s="14"/>
      <c r="E17" s="9"/>
      <c r="F17" s="9"/>
      <c r="G17" s="10"/>
      <c r="H17" s="229" t="s">
        <v>31</v>
      </c>
      <c r="I17" s="229"/>
      <c r="J17" s="229"/>
      <c r="K17" s="12"/>
      <c r="L17" s="13"/>
      <c r="O17" s="118">
        <v>0</v>
      </c>
      <c r="P17" s="118">
        <v>1</v>
      </c>
      <c r="Q17" s="118">
        <v>2</v>
      </c>
      <c r="R17" s="118">
        <v>3</v>
      </c>
      <c r="S17" s="118">
        <v>4</v>
      </c>
      <c r="T17" s="118">
        <v>5</v>
      </c>
      <c r="U17" s="119" t="s">
        <v>20</v>
      </c>
      <c r="V17" s="120">
        <v>0</v>
      </c>
      <c r="W17" s="120">
        <v>1</v>
      </c>
      <c r="X17" s="120">
        <v>2</v>
      </c>
      <c r="Y17" s="120">
        <v>3</v>
      </c>
      <c r="Z17" s="120">
        <v>4</v>
      </c>
      <c r="AA17" s="120">
        <v>5</v>
      </c>
    </row>
    <row r="18" spans="2:31" s="42" customFormat="1" ht="14.25" customHeight="1" x14ac:dyDescent="0.15">
      <c r="B18" s="238" t="s">
        <v>1</v>
      </c>
      <c r="C18" s="241">
        <v>2024</v>
      </c>
      <c r="D18" s="242"/>
      <c r="E18" s="276" t="s">
        <v>30</v>
      </c>
      <c r="F18" s="243"/>
      <c r="G18" s="244"/>
      <c r="H18" s="44" t="s">
        <v>2</v>
      </c>
      <c r="I18" s="245" t="s">
        <v>3</v>
      </c>
      <c r="J18" s="199" t="s">
        <v>4</v>
      </c>
      <c r="K18" s="45" t="s">
        <v>5</v>
      </c>
      <c r="L18" s="25" t="s">
        <v>6</v>
      </c>
      <c r="M18" s="7"/>
      <c r="N18" s="15"/>
      <c r="O18" s="121" t="s">
        <v>7</v>
      </c>
      <c r="P18" s="121" t="s">
        <v>7</v>
      </c>
      <c r="Q18" s="121" t="s">
        <v>7</v>
      </c>
      <c r="R18" s="121" t="s">
        <v>7</v>
      </c>
      <c r="S18" s="121" t="s">
        <v>7</v>
      </c>
      <c r="T18" s="121" t="s">
        <v>8</v>
      </c>
      <c r="U18" s="122"/>
      <c r="V18" s="121" t="s">
        <v>7</v>
      </c>
      <c r="W18" s="121" t="s">
        <v>7</v>
      </c>
      <c r="X18" s="121" t="s">
        <v>7</v>
      </c>
      <c r="Y18" s="121" t="s">
        <v>7</v>
      </c>
      <c r="Z18" s="121" t="s">
        <v>7</v>
      </c>
      <c r="AA18" s="121" t="s">
        <v>8</v>
      </c>
      <c r="AB18" s="15"/>
      <c r="AC18" s="15"/>
      <c r="AD18" s="7"/>
      <c r="AE18" s="14"/>
    </row>
    <row r="19" spans="2:31" s="42" customFormat="1" ht="14.25" customHeight="1" thickBot="1" x14ac:dyDescent="0.2">
      <c r="B19" s="239"/>
      <c r="C19" s="253">
        <v>4</v>
      </c>
      <c r="D19" s="254"/>
      <c r="E19" s="301" t="s">
        <v>66</v>
      </c>
      <c r="F19" s="204"/>
      <c r="G19" s="46" t="s">
        <v>9</v>
      </c>
      <c r="H19" s="47" t="s">
        <v>10</v>
      </c>
      <c r="I19" s="246"/>
      <c r="J19" s="200"/>
      <c r="K19" s="48" t="s">
        <v>9</v>
      </c>
      <c r="L19" s="27" t="s">
        <v>9</v>
      </c>
      <c r="M19" s="7"/>
      <c r="N19" s="28" t="s">
        <v>11</v>
      </c>
      <c r="O19" s="123">
        <v>2000</v>
      </c>
      <c r="P19" s="123">
        <v>4000</v>
      </c>
      <c r="Q19" s="123">
        <v>6000</v>
      </c>
      <c r="R19" s="123">
        <v>8000</v>
      </c>
      <c r="S19" s="123">
        <v>10000</v>
      </c>
      <c r="T19" s="124">
        <f>S19</f>
        <v>10000</v>
      </c>
      <c r="U19" s="125" t="s">
        <v>12</v>
      </c>
      <c r="V19" s="123">
        <v>20</v>
      </c>
      <c r="W19" s="123">
        <v>40</v>
      </c>
      <c r="X19" s="123">
        <v>60</v>
      </c>
      <c r="Y19" s="123">
        <v>80</v>
      </c>
      <c r="Z19" s="123">
        <v>100</v>
      </c>
      <c r="AA19" s="126">
        <f>Z19</f>
        <v>100</v>
      </c>
      <c r="AB19" s="15"/>
      <c r="AC19" s="15"/>
    </row>
    <row r="20" spans="2:31" s="42" customFormat="1" ht="16.5" customHeight="1" thickTop="1" x14ac:dyDescent="0.15">
      <c r="B20" s="239"/>
      <c r="C20" s="91">
        <v>1</v>
      </c>
      <c r="D20" s="92">
        <f>DATE($C$18,$C$19,$C20)</f>
        <v>45383</v>
      </c>
      <c r="E20" s="132"/>
      <c r="F20" s="133" t="s">
        <v>14</v>
      </c>
      <c r="G20" s="93">
        <f>IF($F20="歩",$N20,IF($F20="分",$U20,""))</f>
        <v>0</v>
      </c>
      <c r="H20" s="142"/>
      <c r="I20" s="142"/>
      <c r="J20" s="143"/>
      <c r="K20" s="53">
        <f>G20+H20+I20+J20</f>
        <v>0</v>
      </c>
      <c r="L20" s="32">
        <f>K20</f>
        <v>0</v>
      </c>
      <c r="M20" s="7"/>
      <c r="N20" s="15">
        <f>MAX(O20:T20)</f>
        <v>0</v>
      </c>
      <c r="O20" s="16">
        <f>IF($E20&lt;O$19,O$17,0)</f>
        <v>0</v>
      </c>
      <c r="P20" s="16">
        <f>IF(AND($E20&gt;=O$19,$E20&lt;P$19),P$17,0)</f>
        <v>0</v>
      </c>
      <c r="Q20" s="16">
        <f>IF(AND($E20&gt;=P$19,$E20&lt;Q$19),Q$17,0)</f>
        <v>0</v>
      </c>
      <c r="R20" s="16">
        <f>IF(AND($E20&gt;=Q$19,$E20&lt;R$19),R$17,0)</f>
        <v>0</v>
      </c>
      <c r="S20" s="16">
        <f>IF(AND($E20&gt;=R$19,$E20&lt;S$19),S$17,0)</f>
        <v>0</v>
      </c>
      <c r="T20" s="16">
        <f>IF($E20&gt;=S$19,T$17,0)</f>
        <v>0</v>
      </c>
      <c r="U20" s="15">
        <f>MAX(V20:AA20)</f>
        <v>0</v>
      </c>
      <c r="V20" s="16">
        <f>IF($E20&lt;V$19,V$17,0)</f>
        <v>0</v>
      </c>
      <c r="W20" s="16">
        <f>IF(AND($E20&gt;=V$19,$E20&lt;W$19),W$17,0)</f>
        <v>0</v>
      </c>
      <c r="X20" s="16">
        <f>IF(AND($E20&gt;=W$19,$E20&lt;X$19),X$17,0)</f>
        <v>0</v>
      </c>
      <c r="Y20" s="16">
        <f>IF(AND($E20&gt;=X$19,$E20&lt;Y$19),Y$17,0)</f>
        <v>0</v>
      </c>
      <c r="Z20" s="16">
        <f>IF(AND($E20&gt;=Y$19,$E20&lt;Z$19),Z$17,0)</f>
        <v>0</v>
      </c>
      <c r="AA20" s="16">
        <f>IF($E20&gt;=Z$19,AA$17,0)</f>
        <v>0</v>
      </c>
      <c r="AB20" s="15"/>
      <c r="AC20" s="15"/>
    </row>
    <row r="21" spans="2:31" s="42" customFormat="1" ht="16.5" customHeight="1" x14ac:dyDescent="0.15">
      <c r="B21" s="239"/>
      <c r="C21" s="49">
        <v>2</v>
      </c>
      <c r="D21" s="50">
        <f>DATE($C$18,$C$19,$C21)</f>
        <v>45384</v>
      </c>
      <c r="E21" s="134"/>
      <c r="F21" s="135" t="s">
        <v>14</v>
      </c>
      <c r="G21" s="4">
        <f>IF($F21="歩",$N21,IF($F21="分",$U21,""))</f>
        <v>0</v>
      </c>
      <c r="H21" s="144"/>
      <c r="I21" s="144"/>
      <c r="J21" s="145"/>
      <c r="K21" s="58">
        <f>G21+H21+I21+J21</f>
        <v>0</v>
      </c>
      <c r="L21" s="33">
        <f>K21+L20</f>
        <v>0</v>
      </c>
      <c r="M21" s="7"/>
      <c r="N21" s="15">
        <f t="shared" ref="N21:N50" si="0">MAX(O21:T21)</f>
        <v>0</v>
      </c>
      <c r="O21" s="16">
        <f t="shared" ref="O21:O50" si="1">IF($E21&lt;O$19,O$17,0)</f>
        <v>0</v>
      </c>
      <c r="P21" s="16">
        <f t="shared" ref="P21:S36" si="2">IF(AND($E21&gt;=O$19,$E21&lt;P$19),P$17,0)</f>
        <v>0</v>
      </c>
      <c r="Q21" s="16">
        <f t="shared" si="2"/>
        <v>0</v>
      </c>
      <c r="R21" s="16">
        <f t="shared" si="2"/>
        <v>0</v>
      </c>
      <c r="S21" s="16">
        <f t="shared" si="2"/>
        <v>0</v>
      </c>
      <c r="T21" s="16">
        <f t="shared" ref="T21:T50" si="3">IF($E21&gt;=S$19,T$17,0)</f>
        <v>0</v>
      </c>
      <c r="U21" s="15">
        <f t="shared" ref="U21:U50" si="4">MAX(V21:AA21)</f>
        <v>0</v>
      </c>
      <c r="V21" s="16">
        <f t="shared" ref="V21:V50" si="5">IF($E21&lt;V$19,V$17,0)</f>
        <v>0</v>
      </c>
      <c r="W21" s="16">
        <f t="shared" ref="W21:W50" si="6">IF(AND($E21&gt;=V$19,$E21&lt;W$19),W$17,0)</f>
        <v>0</v>
      </c>
      <c r="X21" s="16">
        <f t="shared" ref="X21:X50" si="7">IF(AND($E21&gt;=W$19,$E21&lt;X$19),X$17,0)</f>
        <v>0</v>
      </c>
      <c r="Y21" s="16">
        <f t="shared" ref="Y21:Y50" si="8">IF(AND($E21&gt;=X$19,$E21&lt;Y$19),Y$17,0)</f>
        <v>0</v>
      </c>
      <c r="Z21" s="16">
        <f t="shared" ref="Z21:Z50" si="9">IF(AND($E21&gt;=Y$19,$E21&lt;Z$19),Z$17,0)</f>
        <v>0</v>
      </c>
      <c r="AA21" s="16">
        <f t="shared" ref="AA21:AA50" si="10">IF($E21&gt;=Z$19,AA$17,0)</f>
        <v>0</v>
      </c>
      <c r="AB21" s="15"/>
      <c r="AC21" s="15"/>
    </row>
    <row r="22" spans="2:31" s="42" customFormat="1" ht="16.5" customHeight="1" x14ac:dyDescent="0.15">
      <c r="B22" s="240"/>
      <c r="C22" s="49">
        <v>3</v>
      </c>
      <c r="D22" s="50">
        <f t="shared" ref="D22:D50" si="11">DATE($C$18,$C$19,$C22)</f>
        <v>45385</v>
      </c>
      <c r="E22" s="134"/>
      <c r="F22" s="135" t="s">
        <v>14</v>
      </c>
      <c r="G22" s="4">
        <f t="shared" ref="G22:G50" si="12">IF($F22="歩",$N22,IF($F22="分",$U22,""))</f>
        <v>0</v>
      </c>
      <c r="H22" s="144"/>
      <c r="I22" s="144"/>
      <c r="J22" s="145"/>
      <c r="K22" s="58">
        <f t="shared" ref="K22:K50" si="13">G22+H22+I22+J22</f>
        <v>0</v>
      </c>
      <c r="L22" s="33">
        <f>K22+L21</f>
        <v>0</v>
      </c>
      <c r="M22" s="7"/>
      <c r="N22" s="15">
        <f t="shared" si="0"/>
        <v>0</v>
      </c>
      <c r="O22" s="16">
        <f t="shared" si="1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3"/>
        <v>0</v>
      </c>
      <c r="U22" s="15">
        <f t="shared" si="4"/>
        <v>0</v>
      </c>
      <c r="V22" s="16">
        <f t="shared" si="5"/>
        <v>0</v>
      </c>
      <c r="W22" s="16">
        <f t="shared" si="6"/>
        <v>0</v>
      </c>
      <c r="X22" s="16">
        <f t="shared" si="7"/>
        <v>0</v>
      </c>
      <c r="Y22" s="16">
        <f t="shared" si="8"/>
        <v>0</v>
      </c>
      <c r="Z22" s="16">
        <f t="shared" si="9"/>
        <v>0</v>
      </c>
      <c r="AA22" s="16">
        <f t="shared" si="10"/>
        <v>0</v>
      </c>
      <c r="AB22" s="15"/>
      <c r="AC22" s="15"/>
    </row>
    <row r="23" spans="2:31" s="42" customFormat="1" ht="16.5" customHeight="1" x14ac:dyDescent="0.15">
      <c r="B23" s="88"/>
      <c r="C23" s="49">
        <v>4</v>
      </c>
      <c r="D23" s="50">
        <f t="shared" si="11"/>
        <v>45386</v>
      </c>
      <c r="E23" s="134"/>
      <c r="F23" s="135" t="s">
        <v>14</v>
      </c>
      <c r="G23" s="4">
        <f t="shared" si="12"/>
        <v>0</v>
      </c>
      <c r="H23" s="144"/>
      <c r="I23" s="144"/>
      <c r="J23" s="145"/>
      <c r="K23" s="58">
        <f t="shared" si="13"/>
        <v>0</v>
      </c>
      <c r="L23" s="33">
        <f t="shared" ref="L23:L49" si="14">K23+L22</f>
        <v>0</v>
      </c>
      <c r="M23" s="7"/>
      <c r="N23" s="15">
        <f t="shared" si="0"/>
        <v>0</v>
      </c>
      <c r="O23" s="16">
        <f t="shared" si="1"/>
        <v>0</v>
      </c>
      <c r="P23" s="16">
        <f t="shared" si="2"/>
        <v>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3"/>
        <v>0</v>
      </c>
      <c r="U23" s="15">
        <f t="shared" si="4"/>
        <v>0</v>
      </c>
      <c r="V23" s="16">
        <f t="shared" si="5"/>
        <v>0</v>
      </c>
      <c r="W23" s="16">
        <f t="shared" si="6"/>
        <v>0</v>
      </c>
      <c r="X23" s="16">
        <f t="shared" si="7"/>
        <v>0</v>
      </c>
      <c r="Y23" s="16">
        <f t="shared" si="8"/>
        <v>0</v>
      </c>
      <c r="Z23" s="16">
        <f t="shared" si="9"/>
        <v>0</v>
      </c>
      <c r="AA23" s="16">
        <f t="shared" si="10"/>
        <v>0</v>
      </c>
      <c r="AB23" s="15"/>
      <c r="AC23" s="15"/>
    </row>
    <row r="24" spans="2:31" s="42" customFormat="1" ht="16.5" customHeight="1" x14ac:dyDescent="0.15">
      <c r="B24" s="88"/>
      <c r="C24" s="49">
        <v>5</v>
      </c>
      <c r="D24" s="50">
        <f t="shared" si="11"/>
        <v>45387</v>
      </c>
      <c r="E24" s="134"/>
      <c r="F24" s="135" t="s">
        <v>14</v>
      </c>
      <c r="G24" s="4">
        <f t="shared" si="12"/>
        <v>0</v>
      </c>
      <c r="H24" s="144"/>
      <c r="I24" s="144"/>
      <c r="J24" s="145"/>
      <c r="K24" s="58">
        <f t="shared" si="13"/>
        <v>0</v>
      </c>
      <c r="L24" s="33">
        <f t="shared" si="14"/>
        <v>0</v>
      </c>
      <c r="M24" s="7"/>
      <c r="N24" s="15">
        <f t="shared" si="0"/>
        <v>0</v>
      </c>
      <c r="O24" s="16">
        <f t="shared" si="1"/>
        <v>0</v>
      </c>
      <c r="P24" s="16">
        <f t="shared" si="2"/>
        <v>0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>
        <f t="shared" si="3"/>
        <v>0</v>
      </c>
      <c r="U24" s="15">
        <f t="shared" si="4"/>
        <v>0</v>
      </c>
      <c r="V24" s="16">
        <f t="shared" si="5"/>
        <v>0</v>
      </c>
      <c r="W24" s="16">
        <f t="shared" si="6"/>
        <v>0</v>
      </c>
      <c r="X24" s="16">
        <f t="shared" si="7"/>
        <v>0</v>
      </c>
      <c r="Y24" s="16">
        <f t="shared" si="8"/>
        <v>0</v>
      </c>
      <c r="Z24" s="16">
        <f t="shared" si="9"/>
        <v>0</v>
      </c>
      <c r="AA24" s="16">
        <f t="shared" si="10"/>
        <v>0</v>
      </c>
      <c r="AB24" s="15"/>
      <c r="AC24" s="15"/>
    </row>
    <row r="25" spans="2:31" s="42" customFormat="1" ht="16.5" customHeight="1" x14ac:dyDescent="0.15">
      <c r="B25" s="7"/>
      <c r="C25" s="49">
        <v>6</v>
      </c>
      <c r="D25" s="50">
        <f t="shared" si="11"/>
        <v>45388</v>
      </c>
      <c r="E25" s="134"/>
      <c r="F25" s="135" t="s">
        <v>14</v>
      </c>
      <c r="G25" s="4">
        <f t="shared" si="12"/>
        <v>0</v>
      </c>
      <c r="H25" s="144"/>
      <c r="I25" s="144"/>
      <c r="J25" s="145"/>
      <c r="K25" s="58">
        <f t="shared" si="13"/>
        <v>0</v>
      </c>
      <c r="L25" s="33">
        <f t="shared" si="14"/>
        <v>0</v>
      </c>
      <c r="M25" s="7"/>
      <c r="N25" s="15">
        <f t="shared" si="0"/>
        <v>0</v>
      </c>
      <c r="O25" s="16">
        <f t="shared" si="1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3"/>
        <v>0</v>
      </c>
      <c r="U25" s="15">
        <f t="shared" si="4"/>
        <v>0</v>
      </c>
      <c r="V25" s="16">
        <f t="shared" si="5"/>
        <v>0</v>
      </c>
      <c r="W25" s="16">
        <f t="shared" si="6"/>
        <v>0</v>
      </c>
      <c r="X25" s="16">
        <f t="shared" si="7"/>
        <v>0</v>
      </c>
      <c r="Y25" s="16">
        <f t="shared" si="8"/>
        <v>0</v>
      </c>
      <c r="Z25" s="16">
        <f t="shared" si="9"/>
        <v>0</v>
      </c>
      <c r="AA25" s="16">
        <f t="shared" si="10"/>
        <v>0</v>
      </c>
      <c r="AB25" s="15"/>
      <c r="AC25" s="15"/>
    </row>
    <row r="26" spans="2:31" s="42" customFormat="1" ht="16.5" customHeight="1" x14ac:dyDescent="0.15">
      <c r="B26" s="7"/>
      <c r="C26" s="49">
        <v>7</v>
      </c>
      <c r="D26" s="50">
        <f t="shared" si="11"/>
        <v>45389</v>
      </c>
      <c r="E26" s="134"/>
      <c r="F26" s="135" t="s">
        <v>14</v>
      </c>
      <c r="G26" s="4">
        <f t="shared" si="12"/>
        <v>0</v>
      </c>
      <c r="H26" s="144"/>
      <c r="I26" s="144"/>
      <c r="J26" s="145"/>
      <c r="K26" s="58">
        <f t="shared" si="13"/>
        <v>0</v>
      </c>
      <c r="L26" s="33">
        <f t="shared" si="14"/>
        <v>0</v>
      </c>
      <c r="M26" s="7"/>
      <c r="N26" s="15">
        <f t="shared" si="0"/>
        <v>0</v>
      </c>
      <c r="O26" s="16">
        <f t="shared" si="1"/>
        <v>0</v>
      </c>
      <c r="P26" s="16">
        <f t="shared" si="2"/>
        <v>0</v>
      </c>
      <c r="Q26" s="16">
        <f t="shared" si="2"/>
        <v>0</v>
      </c>
      <c r="R26" s="16">
        <f t="shared" si="2"/>
        <v>0</v>
      </c>
      <c r="S26" s="16">
        <f t="shared" si="2"/>
        <v>0</v>
      </c>
      <c r="T26" s="16">
        <f t="shared" si="3"/>
        <v>0</v>
      </c>
      <c r="U26" s="15">
        <f t="shared" si="4"/>
        <v>0</v>
      </c>
      <c r="V26" s="16">
        <f t="shared" si="5"/>
        <v>0</v>
      </c>
      <c r="W26" s="16">
        <f t="shared" si="6"/>
        <v>0</v>
      </c>
      <c r="X26" s="16">
        <f t="shared" si="7"/>
        <v>0</v>
      </c>
      <c r="Y26" s="16">
        <f t="shared" si="8"/>
        <v>0</v>
      </c>
      <c r="Z26" s="16">
        <f t="shared" si="9"/>
        <v>0</v>
      </c>
      <c r="AA26" s="16">
        <f t="shared" si="10"/>
        <v>0</v>
      </c>
      <c r="AB26" s="15"/>
      <c r="AC26" s="15"/>
    </row>
    <row r="27" spans="2:31" s="42" customFormat="1" ht="16.5" customHeight="1" x14ac:dyDescent="0.15">
      <c r="B27" s="7"/>
      <c r="C27" s="49">
        <v>8</v>
      </c>
      <c r="D27" s="50">
        <f t="shared" si="11"/>
        <v>45390</v>
      </c>
      <c r="E27" s="134"/>
      <c r="F27" s="135" t="s">
        <v>14</v>
      </c>
      <c r="G27" s="4">
        <f t="shared" si="12"/>
        <v>0</v>
      </c>
      <c r="H27" s="144"/>
      <c r="I27" s="144"/>
      <c r="J27" s="145"/>
      <c r="K27" s="58">
        <f t="shared" si="13"/>
        <v>0</v>
      </c>
      <c r="L27" s="33">
        <f t="shared" si="14"/>
        <v>0</v>
      </c>
      <c r="M27" s="7"/>
      <c r="N27" s="15">
        <f t="shared" si="0"/>
        <v>0</v>
      </c>
      <c r="O27" s="16">
        <f t="shared" si="1"/>
        <v>0</v>
      </c>
      <c r="P27" s="16">
        <f t="shared" si="2"/>
        <v>0</v>
      </c>
      <c r="Q27" s="16">
        <f t="shared" si="2"/>
        <v>0</v>
      </c>
      <c r="R27" s="16">
        <f t="shared" si="2"/>
        <v>0</v>
      </c>
      <c r="S27" s="16">
        <f t="shared" si="2"/>
        <v>0</v>
      </c>
      <c r="T27" s="16">
        <f t="shared" si="3"/>
        <v>0</v>
      </c>
      <c r="U27" s="15">
        <f t="shared" si="4"/>
        <v>0</v>
      </c>
      <c r="V27" s="16">
        <f t="shared" si="5"/>
        <v>0</v>
      </c>
      <c r="W27" s="16">
        <f t="shared" si="6"/>
        <v>0</v>
      </c>
      <c r="X27" s="16">
        <f t="shared" si="7"/>
        <v>0</v>
      </c>
      <c r="Y27" s="16">
        <f t="shared" si="8"/>
        <v>0</v>
      </c>
      <c r="Z27" s="16">
        <f t="shared" si="9"/>
        <v>0</v>
      </c>
      <c r="AA27" s="16">
        <f t="shared" si="10"/>
        <v>0</v>
      </c>
      <c r="AB27" s="15"/>
      <c r="AC27" s="15"/>
    </row>
    <row r="28" spans="2:31" s="42" customFormat="1" ht="16.5" customHeight="1" x14ac:dyDescent="0.15">
      <c r="B28" s="7"/>
      <c r="C28" s="49">
        <v>9</v>
      </c>
      <c r="D28" s="50">
        <f t="shared" si="11"/>
        <v>45391</v>
      </c>
      <c r="E28" s="134"/>
      <c r="F28" s="135" t="s">
        <v>14</v>
      </c>
      <c r="G28" s="4">
        <f t="shared" si="12"/>
        <v>0</v>
      </c>
      <c r="H28" s="144"/>
      <c r="I28" s="144"/>
      <c r="J28" s="145"/>
      <c r="K28" s="58">
        <f t="shared" si="13"/>
        <v>0</v>
      </c>
      <c r="L28" s="33">
        <f t="shared" si="14"/>
        <v>0</v>
      </c>
      <c r="M28" s="7"/>
      <c r="N28" s="15">
        <f t="shared" si="0"/>
        <v>0</v>
      </c>
      <c r="O28" s="16">
        <f t="shared" si="1"/>
        <v>0</v>
      </c>
      <c r="P28" s="16">
        <f t="shared" si="2"/>
        <v>0</v>
      </c>
      <c r="Q28" s="16">
        <f t="shared" si="2"/>
        <v>0</v>
      </c>
      <c r="R28" s="16">
        <f t="shared" si="2"/>
        <v>0</v>
      </c>
      <c r="S28" s="16">
        <f t="shared" si="2"/>
        <v>0</v>
      </c>
      <c r="T28" s="16">
        <f t="shared" si="3"/>
        <v>0</v>
      </c>
      <c r="U28" s="15">
        <f t="shared" si="4"/>
        <v>0</v>
      </c>
      <c r="V28" s="16">
        <f t="shared" si="5"/>
        <v>0</v>
      </c>
      <c r="W28" s="16">
        <f t="shared" si="6"/>
        <v>0</v>
      </c>
      <c r="X28" s="16">
        <f t="shared" si="7"/>
        <v>0</v>
      </c>
      <c r="Y28" s="16">
        <f t="shared" si="8"/>
        <v>0</v>
      </c>
      <c r="Z28" s="16">
        <f t="shared" si="9"/>
        <v>0</v>
      </c>
      <c r="AA28" s="16">
        <f t="shared" si="10"/>
        <v>0</v>
      </c>
      <c r="AB28" s="15"/>
      <c r="AC28" s="15"/>
    </row>
    <row r="29" spans="2:31" s="42" customFormat="1" ht="16.5" customHeight="1" x14ac:dyDescent="0.15">
      <c r="B29" s="7"/>
      <c r="C29" s="49">
        <v>10</v>
      </c>
      <c r="D29" s="50">
        <f t="shared" si="11"/>
        <v>45392</v>
      </c>
      <c r="E29" s="134"/>
      <c r="F29" s="135" t="s">
        <v>14</v>
      </c>
      <c r="G29" s="4">
        <f t="shared" si="12"/>
        <v>0</v>
      </c>
      <c r="H29" s="144"/>
      <c r="I29" s="144"/>
      <c r="J29" s="145"/>
      <c r="K29" s="58">
        <f t="shared" si="13"/>
        <v>0</v>
      </c>
      <c r="L29" s="33">
        <f t="shared" si="14"/>
        <v>0</v>
      </c>
      <c r="M29" s="7"/>
      <c r="N29" s="15">
        <f t="shared" si="0"/>
        <v>0</v>
      </c>
      <c r="O29" s="16">
        <f t="shared" si="1"/>
        <v>0</v>
      </c>
      <c r="P29" s="16">
        <f t="shared" si="2"/>
        <v>0</v>
      </c>
      <c r="Q29" s="16">
        <f t="shared" si="2"/>
        <v>0</v>
      </c>
      <c r="R29" s="16">
        <f t="shared" si="2"/>
        <v>0</v>
      </c>
      <c r="S29" s="16">
        <f t="shared" si="2"/>
        <v>0</v>
      </c>
      <c r="T29" s="16">
        <f t="shared" si="3"/>
        <v>0</v>
      </c>
      <c r="U29" s="15">
        <f t="shared" si="4"/>
        <v>0</v>
      </c>
      <c r="V29" s="16">
        <f t="shared" si="5"/>
        <v>0</v>
      </c>
      <c r="W29" s="16">
        <f t="shared" si="6"/>
        <v>0</v>
      </c>
      <c r="X29" s="16">
        <f t="shared" si="7"/>
        <v>0</v>
      </c>
      <c r="Y29" s="16">
        <f t="shared" si="8"/>
        <v>0</v>
      </c>
      <c r="Z29" s="16">
        <f t="shared" si="9"/>
        <v>0</v>
      </c>
      <c r="AA29" s="16">
        <f t="shared" si="10"/>
        <v>0</v>
      </c>
      <c r="AB29" s="15"/>
      <c r="AC29" s="15"/>
    </row>
    <row r="30" spans="2:31" s="42" customFormat="1" ht="16.5" customHeight="1" x14ac:dyDescent="0.15">
      <c r="B30" s="7"/>
      <c r="C30" s="49">
        <v>11</v>
      </c>
      <c r="D30" s="50">
        <f t="shared" si="11"/>
        <v>45393</v>
      </c>
      <c r="E30" s="134"/>
      <c r="F30" s="135" t="s">
        <v>14</v>
      </c>
      <c r="G30" s="4">
        <f t="shared" si="12"/>
        <v>0</v>
      </c>
      <c r="H30" s="144"/>
      <c r="I30" s="144"/>
      <c r="J30" s="145"/>
      <c r="K30" s="58">
        <f t="shared" si="13"/>
        <v>0</v>
      </c>
      <c r="L30" s="33">
        <f t="shared" si="14"/>
        <v>0</v>
      </c>
      <c r="M30" s="7"/>
      <c r="N30" s="15">
        <f t="shared" si="0"/>
        <v>0</v>
      </c>
      <c r="O30" s="16">
        <f t="shared" si="1"/>
        <v>0</v>
      </c>
      <c r="P30" s="16">
        <f t="shared" si="2"/>
        <v>0</v>
      </c>
      <c r="Q30" s="16">
        <f t="shared" si="2"/>
        <v>0</v>
      </c>
      <c r="R30" s="16">
        <f t="shared" si="2"/>
        <v>0</v>
      </c>
      <c r="S30" s="16">
        <f t="shared" si="2"/>
        <v>0</v>
      </c>
      <c r="T30" s="16">
        <f t="shared" si="3"/>
        <v>0</v>
      </c>
      <c r="U30" s="15">
        <f t="shared" si="4"/>
        <v>0</v>
      </c>
      <c r="V30" s="16">
        <f t="shared" si="5"/>
        <v>0</v>
      </c>
      <c r="W30" s="16">
        <f t="shared" si="6"/>
        <v>0</v>
      </c>
      <c r="X30" s="16">
        <f t="shared" si="7"/>
        <v>0</v>
      </c>
      <c r="Y30" s="16">
        <f t="shared" si="8"/>
        <v>0</v>
      </c>
      <c r="Z30" s="16">
        <f t="shared" si="9"/>
        <v>0</v>
      </c>
      <c r="AA30" s="16">
        <f t="shared" si="10"/>
        <v>0</v>
      </c>
      <c r="AB30" s="15"/>
      <c r="AC30" s="15"/>
    </row>
    <row r="31" spans="2:31" s="42" customFormat="1" ht="16.5" customHeight="1" x14ac:dyDescent="0.15">
      <c r="B31" s="7"/>
      <c r="C31" s="49">
        <v>12</v>
      </c>
      <c r="D31" s="50">
        <f t="shared" si="11"/>
        <v>45394</v>
      </c>
      <c r="E31" s="134"/>
      <c r="F31" s="135" t="s">
        <v>14</v>
      </c>
      <c r="G31" s="4">
        <f t="shared" si="12"/>
        <v>0</v>
      </c>
      <c r="H31" s="144"/>
      <c r="I31" s="144"/>
      <c r="J31" s="145"/>
      <c r="K31" s="58">
        <f t="shared" si="13"/>
        <v>0</v>
      </c>
      <c r="L31" s="33">
        <f t="shared" si="14"/>
        <v>0</v>
      </c>
      <c r="M31" s="7"/>
      <c r="N31" s="15">
        <f t="shared" si="0"/>
        <v>0</v>
      </c>
      <c r="O31" s="16">
        <f t="shared" si="1"/>
        <v>0</v>
      </c>
      <c r="P31" s="16">
        <f t="shared" si="2"/>
        <v>0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16">
        <f t="shared" si="3"/>
        <v>0</v>
      </c>
      <c r="U31" s="15">
        <f t="shared" si="4"/>
        <v>0</v>
      </c>
      <c r="V31" s="16">
        <f t="shared" si="5"/>
        <v>0</v>
      </c>
      <c r="W31" s="16">
        <f t="shared" si="6"/>
        <v>0</v>
      </c>
      <c r="X31" s="16">
        <f t="shared" si="7"/>
        <v>0</v>
      </c>
      <c r="Y31" s="16">
        <f t="shared" si="8"/>
        <v>0</v>
      </c>
      <c r="Z31" s="16">
        <f t="shared" si="9"/>
        <v>0</v>
      </c>
      <c r="AA31" s="16">
        <f t="shared" si="10"/>
        <v>0</v>
      </c>
      <c r="AB31" s="15"/>
      <c r="AC31" s="15"/>
    </row>
    <row r="32" spans="2:31" s="42" customFormat="1" ht="16.5" customHeight="1" x14ac:dyDescent="0.15">
      <c r="B32" s="7"/>
      <c r="C32" s="49">
        <v>13</v>
      </c>
      <c r="D32" s="50">
        <f t="shared" si="11"/>
        <v>45395</v>
      </c>
      <c r="E32" s="134"/>
      <c r="F32" s="135" t="s">
        <v>14</v>
      </c>
      <c r="G32" s="4">
        <f t="shared" si="12"/>
        <v>0</v>
      </c>
      <c r="H32" s="144"/>
      <c r="I32" s="144"/>
      <c r="J32" s="145"/>
      <c r="K32" s="58">
        <f t="shared" si="13"/>
        <v>0</v>
      </c>
      <c r="L32" s="33">
        <f t="shared" si="14"/>
        <v>0</v>
      </c>
      <c r="M32" s="7"/>
      <c r="N32" s="15">
        <f t="shared" si="0"/>
        <v>0</v>
      </c>
      <c r="O32" s="16">
        <f t="shared" si="1"/>
        <v>0</v>
      </c>
      <c r="P32" s="16">
        <f t="shared" si="2"/>
        <v>0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3"/>
        <v>0</v>
      </c>
      <c r="U32" s="15">
        <f t="shared" si="4"/>
        <v>0</v>
      </c>
      <c r="V32" s="16">
        <f t="shared" si="5"/>
        <v>0</v>
      </c>
      <c r="W32" s="16">
        <f t="shared" si="6"/>
        <v>0</v>
      </c>
      <c r="X32" s="16">
        <f t="shared" si="7"/>
        <v>0</v>
      </c>
      <c r="Y32" s="16">
        <f t="shared" si="8"/>
        <v>0</v>
      </c>
      <c r="Z32" s="16">
        <f t="shared" si="9"/>
        <v>0</v>
      </c>
      <c r="AA32" s="16">
        <f t="shared" si="10"/>
        <v>0</v>
      </c>
      <c r="AB32" s="15"/>
      <c r="AC32" s="15"/>
    </row>
    <row r="33" spans="2:32" s="42" customFormat="1" ht="16.5" customHeight="1" x14ac:dyDescent="0.15">
      <c r="B33" s="7"/>
      <c r="C33" s="49">
        <v>14</v>
      </c>
      <c r="D33" s="50">
        <f t="shared" si="11"/>
        <v>45396</v>
      </c>
      <c r="E33" s="134"/>
      <c r="F33" s="135" t="s">
        <v>14</v>
      </c>
      <c r="G33" s="4">
        <f t="shared" si="12"/>
        <v>0</v>
      </c>
      <c r="H33" s="144"/>
      <c r="I33" s="144"/>
      <c r="J33" s="145"/>
      <c r="K33" s="58">
        <f t="shared" si="13"/>
        <v>0</v>
      </c>
      <c r="L33" s="33">
        <f t="shared" si="14"/>
        <v>0</v>
      </c>
      <c r="M33" s="7"/>
      <c r="N33" s="15">
        <f t="shared" si="0"/>
        <v>0</v>
      </c>
      <c r="O33" s="16">
        <f t="shared" si="1"/>
        <v>0</v>
      </c>
      <c r="P33" s="16">
        <f t="shared" si="2"/>
        <v>0</v>
      </c>
      <c r="Q33" s="16">
        <f t="shared" si="2"/>
        <v>0</v>
      </c>
      <c r="R33" s="16">
        <f t="shared" si="2"/>
        <v>0</v>
      </c>
      <c r="S33" s="16">
        <f t="shared" si="2"/>
        <v>0</v>
      </c>
      <c r="T33" s="16">
        <f t="shared" si="3"/>
        <v>0</v>
      </c>
      <c r="U33" s="15">
        <f t="shared" si="4"/>
        <v>0</v>
      </c>
      <c r="V33" s="16">
        <f t="shared" si="5"/>
        <v>0</v>
      </c>
      <c r="W33" s="16">
        <f t="shared" si="6"/>
        <v>0</v>
      </c>
      <c r="X33" s="16">
        <f t="shared" si="7"/>
        <v>0</v>
      </c>
      <c r="Y33" s="16">
        <f t="shared" si="8"/>
        <v>0</v>
      </c>
      <c r="Z33" s="16">
        <f t="shared" si="9"/>
        <v>0</v>
      </c>
      <c r="AA33" s="16">
        <f t="shared" si="10"/>
        <v>0</v>
      </c>
      <c r="AB33" s="15"/>
      <c r="AC33" s="15"/>
    </row>
    <row r="34" spans="2:32" ht="16.5" customHeight="1" x14ac:dyDescent="0.15">
      <c r="C34" s="49">
        <v>15</v>
      </c>
      <c r="D34" s="50">
        <f t="shared" si="11"/>
        <v>45397</v>
      </c>
      <c r="E34" s="134"/>
      <c r="F34" s="135" t="s">
        <v>14</v>
      </c>
      <c r="G34" s="4">
        <f t="shared" si="12"/>
        <v>0</v>
      </c>
      <c r="H34" s="144"/>
      <c r="I34" s="144"/>
      <c r="J34" s="145"/>
      <c r="K34" s="58">
        <f t="shared" si="13"/>
        <v>0</v>
      </c>
      <c r="L34" s="33">
        <f t="shared" si="14"/>
        <v>0</v>
      </c>
      <c r="N34" s="15">
        <f t="shared" si="0"/>
        <v>0</v>
      </c>
      <c r="O34" s="16">
        <f t="shared" si="1"/>
        <v>0</v>
      </c>
      <c r="P34" s="16">
        <f t="shared" si="2"/>
        <v>0</v>
      </c>
      <c r="Q34" s="16">
        <f t="shared" si="2"/>
        <v>0</v>
      </c>
      <c r="R34" s="16">
        <f t="shared" si="2"/>
        <v>0</v>
      </c>
      <c r="S34" s="16">
        <f t="shared" si="2"/>
        <v>0</v>
      </c>
      <c r="T34" s="16">
        <f t="shared" si="3"/>
        <v>0</v>
      </c>
      <c r="U34" s="15">
        <f t="shared" si="4"/>
        <v>0</v>
      </c>
      <c r="V34" s="16">
        <f t="shared" si="5"/>
        <v>0</v>
      </c>
      <c r="W34" s="16">
        <f t="shared" si="6"/>
        <v>0</v>
      </c>
      <c r="X34" s="16">
        <f t="shared" si="7"/>
        <v>0</v>
      </c>
      <c r="Y34" s="16">
        <f t="shared" si="8"/>
        <v>0</v>
      </c>
      <c r="Z34" s="16">
        <f t="shared" si="9"/>
        <v>0</v>
      </c>
      <c r="AA34" s="16">
        <f t="shared" si="10"/>
        <v>0</v>
      </c>
    </row>
    <row r="35" spans="2:32" ht="16.5" customHeight="1" x14ac:dyDescent="0.15">
      <c r="C35" s="49">
        <v>16</v>
      </c>
      <c r="D35" s="50">
        <f t="shared" si="11"/>
        <v>45398</v>
      </c>
      <c r="E35" s="134"/>
      <c r="F35" s="135" t="s">
        <v>14</v>
      </c>
      <c r="G35" s="4">
        <f t="shared" si="12"/>
        <v>0</v>
      </c>
      <c r="H35" s="144"/>
      <c r="I35" s="144"/>
      <c r="J35" s="145"/>
      <c r="K35" s="58">
        <f t="shared" si="13"/>
        <v>0</v>
      </c>
      <c r="L35" s="33">
        <f t="shared" si="14"/>
        <v>0</v>
      </c>
      <c r="N35" s="15">
        <f t="shared" si="0"/>
        <v>0</v>
      </c>
      <c r="O35" s="16">
        <f t="shared" si="1"/>
        <v>0</v>
      </c>
      <c r="P35" s="16">
        <f t="shared" si="2"/>
        <v>0</v>
      </c>
      <c r="Q35" s="16">
        <f t="shared" si="2"/>
        <v>0</v>
      </c>
      <c r="R35" s="16">
        <f t="shared" si="2"/>
        <v>0</v>
      </c>
      <c r="S35" s="16">
        <f t="shared" si="2"/>
        <v>0</v>
      </c>
      <c r="T35" s="16">
        <f t="shared" si="3"/>
        <v>0</v>
      </c>
      <c r="U35" s="15">
        <f t="shared" si="4"/>
        <v>0</v>
      </c>
      <c r="V35" s="16">
        <f t="shared" si="5"/>
        <v>0</v>
      </c>
      <c r="W35" s="16">
        <f t="shared" si="6"/>
        <v>0</v>
      </c>
      <c r="X35" s="16">
        <f t="shared" si="7"/>
        <v>0</v>
      </c>
      <c r="Y35" s="16">
        <f t="shared" si="8"/>
        <v>0</v>
      </c>
      <c r="Z35" s="16">
        <f t="shared" si="9"/>
        <v>0</v>
      </c>
      <c r="AA35" s="16">
        <f t="shared" si="10"/>
        <v>0</v>
      </c>
    </row>
    <row r="36" spans="2:32" ht="16.5" customHeight="1" x14ac:dyDescent="0.15">
      <c r="B36" s="35"/>
      <c r="C36" s="49">
        <v>17</v>
      </c>
      <c r="D36" s="50">
        <f t="shared" si="11"/>
        <v>45399</v>
      </c>
      <c r="E36" s="134"/>
      <c r="F36" s="135" t="s">
        <v>14</v>
      </c>
      <c r="G36" s="4">
        <f t="shared" si="12"/>
        <v>0</v>
      </c>
      <c r="H36" s="144"/>
      <c r="I36" s="144"/>
      <c r="J36" s="145"/>
      <c r="K36" s="58">
        <f t="shared" si="13"/>
        <v>0</v>
      </c>
      <c r="L36" s="33">
        <f t="shared" si="14"/>
        <v>0</v>
      </c>
      <c r="N36" s="15">
        <f t="shared" si="0"/>
        <v>0</v>
      </c>
      <c r="O36" s="16">
        <f t="shared" si="1"/>
        <v>0</v>
      </c>
      <c r="P36" s="16">
        <f t="shared" si="2"/>
        <v>0</v>
      </c>
      <c r="Q36" s="16">
        <f t="shared" si="2"/>
        <v>0</v>
      </c>
      <c r="R36" s="16">
        <f t="shared" si="2"/>
        <v>0</v>
      </c>
      <c r="S36" s="16">
        <f t="shared" si="2"/>
        <v>0</v>
      </c>
      <c r="T36" s="16">
        <f t="shared" si="3"/>
        <v>0</v>
      </c>
      <c r="U36" s="15">
        <f t="shared" si="4"/>
        <v>0</v>
      </c>
      <c r="V36" s="16">
        <f t="shared" si="5"/>
        <v>0</v>
      </c>
      <c r="W36" s="16">
        <f t="shared" si="6"/>
        <v>0</v>
      </c>
      <c r="X36" s="16">
        <f t="shared" si="7"/>
        <v>0</v>
      </c>
      <c r="Y36" s="16">
        <f t="shared" si="8"/>
        <v>0</v>
      </c>
      <c r="Z36" s="16">
        <f t="shared" si="9"/>
        <v>0</v>
      </c>
      <c r="AA36" s="16">
        <f t="shared" si="10"/>
        <v>0</v>
      </c>
    </row>
    <row r="37" spans="2:32" ht="16.5" customHeight="1" thickBot="1" x14ac:dyDescent="0.2">
      <c r="B37" s="35"/>
      <c r="C37" s="59">
        <v>18</v>
      </c>
      <c r="D37" s="60">
        <f>DATE($C$18,$C$19,$C37)</f>
        <v>45400</v>
      </c>
      <c r="E37" s="136"/>
      <c r="F37" s="137" t="s">
        <v>14</v>
      </c>
      <c r="G37" s="5">
        <f t="shared" si="12"/>
        <v>0</v>
      </c>
      <c r="H37" s="146"/>
      <c r="I37" s="146"/>
      <c r="J37" s="147"/>
      <c r="K37" s="65">
        <f t="shared" si="13"/>
        <v>0</v>
      </c>
      <c r="L37" s="78">
        <f t="shared" si="14"/>
        <v>0</v>
      </c>
      <c r="N37" s="15">
        <f t="shared" si="0"/>
        <v>0</v>
      </c>
      <c r="O37" s="16">
        <f t="shared" si="1"/>
        <v>0</v>
      </c>
      <c r="P37" s="16">
        <f t="shared" ref="P37:S50" si="15">IF(AND($E37&gt;=O$19,$E37&lt;P$19),P$17,0)</f>
        <v>0</v>
      </c>
      <c r="Q37" s="16">
        <f t="shared" si="15"/>
        <v>0</v>
      </c>
      <c r="R37" s="16">
        <f t="shared" si="15"/>
        <v>0</v>
      </c>
      <c r="S37" s="16">
        <f t="shared" si="15"/>
        <v>0</v>
      </c>
      <c r="T37" s="16">
        <f t="shared" si="3"/>
        <v>0</v>
      </c>
      <c r="U37" s="15">
        <f t="shared" si="4"/>
        <v>0</v>
      </c>
      <c r="V37" s="16">
        <f t="shared" si="5"/>
        <v>0</v>
      </c>
      <c r="W37" s="16">
        <f t="shared" si="6"/>
        <v>0</v>
      </c>
      <c r="X37" s="16">
        <f t="shared" si="7"/>
        <v>0</v>
      </c>
      <c r="Y37" s="16">
        <f t="shared" si="8"/>
        <v>0</v>
      </c>
      <c r="Z37" s="16">
        <f t="shared" si="9"/>
        <v>0</v>
      </c>
      <c r="AA37" s="16">
        <f t="shared" si="10"/>
        <v>0</v>
      </c>
    </row>
    <row r="38" spans="2:32" ht="16.5" customHeight="1" thickTop="1" thickBot="1" x14ac:dyDescent="0.2">
      <c r="B38" s="35"/>
      <c r="C38" s="127">
        <v>19</v>
      </c>
      <c r="D38" s="128">
        <f t="shared" si="11"/>
        <v>45401</v>
      </c>
      <c r="E38" s="138"/>
      <c r="F38" s="139" t="s">
        <v>14</v>
      </c>
      <c r="G38" s="129">
        <f t="shared" si="12"/>
        <v>0</v>
      </c>
      <c r="H38" s="148"/>
      <c r="I38" s="148"/>
      <c r="J38" s="149"/>
      <c r="K38" s="115">
        <f>(G38+H38+I38+J38)*2</f>
        <v>0</v>
      </c>
      <c r="L38" s="116">
        <f t="shared" si="14"/>
        <v>0</v>
      </c>
      <c r="N38" s="15">
        <f t="shared" si="0"/>
        <v>0</v>
      </c>
      <c r="O38" s="16">
        <f t="shared" si="1"/>
        <v>0</v>
      </c>
      <c r="P38" s="16">
        <f t="shared" si="15"/>
        <v>0</v>
      </c>
      <c r="Q38" s="16">
        <f t="shared" si="15"/>
        <v>0</v>
      </c>
      <c r="R38" s="16">
        <f t="shared" si="15"/>
        <v>0</v>
      </c>
      <c r="S38" s="16">
        <f t="shared" si="15"/>
        <v>0</v>
      </c>
      <c r="T38" s="16">
        <f t="shared" si="3"/>
        <v>0</v>
      </c>
      <c r="U38" s="15">
        <f t="shared" si="4"/>
        <v>0</v>
      </c>
      <c r="V38" s="16">
        <f t="shared" si="5"/>
        <v>0</v>
      </c>
      <c r="W38" s="16">
        <f t="shared" si="6"/>
        <v>0</v>
      </c>
      <c r="X38" s="16">
        <f t="shared" si="7"/>
        <v>0</v>
      </c>
      <c r="Y38" s="16">
        <f t="shared" si="8"/>
        <v>0</v>
      </c>
      <c r="Z38" s="16">
        <f t="shared" si="9"/>
        <v>0</v>
      </c>
      <c r="AA38" s="16">
        <f t="shared" si="10"/>
        <v>0</v>
      </c>
    </row>
    <row r="39" spans="2:32" ht="16.5" customHeight="1" thickTop="1" x14ac:dyDescent="0.15">
      <c r="B39" s="39"/>
      <c r="C39" s="70">
        <v>20</v>
      </c>
      <c r="D39" s="71">
        <f t="shared" si="11"/>
        <v>45402</v>
      </c>
      <c r="E39" s="140"/>
      <c r="F39" s="141" t="s">
        <v>14</v>
      </c>
      <c r="G39" s="3">
        <f t="shared" si="12"/>
        <v>0</v>
      </c>
      <c r="H39" s="150"/>
      <c r="I39" s="150"/>
      <c r="J39" s="143"/>
      <c r="K39" s="53">
        <f t="shared" si="13"/>
        <v>0</v>
      </c>
      <c r="L39" s="32">
        <f t="shared" si="14"/>
        <v>0</v>
      </c>
      <c r="N39" s="15">
        <f t="shared" si="0"/>
        <v>0</v>
      </c>
      <c r="O39" s="16">
        <f t="shared" si="1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0</v>
      </c>
      <c r="T39" s="16">
        <f t="shared" si="3"/>
        <v>0</v>
      </c>
      <c r="U39" s="15">
        <f t="shared" si="4"/>
        <v>0</v>
      </c>
      <c r="V39" s="16">
        <f t="shared" si="5"/>
        <v>0</v>
      </c>
      <c r="W39" s="16">
        <f t="shared" si="6"/>
        <v>0</v>
      </c>
      <c r="X39" s="16">
        <f t="shared" si="7"/>
        <v>0</v>
      </c>
      <c r="Y39" s="16">
        <f t="shared" si="8"/>
        <v>0</v>
      </c>
      <c r="Z39" s="16">
        <f t="shared" si="9"/>
        <v>0</v>
      </c>
      <c r="AA39" s="16">
        <f t="shared" si="10"/>
        <v>0</v>
      </c>
    </row>
    <row r="40" spans="2:32" ht="16.5" customHeight="1" x14ac:dyDescent="0.15">
      <c r="B40" s="35"/>
      <c r="C40" s="49">
        <v>21</v>
      </c>
      <c r="D40" s="50">
        <f t="shared" si="11"/>
        <v>45403</v>
      </c>
      <c r="E40" s="134"/>
      <c r="F40" s="135" t="s">
        <v>14</v>
      </c>
      <c r="G40" s="4">
        <f t="shared" si="12"/>
        <v>0</v>
      </c>
      <c r="H40" s="144"/>
      <c r="I40" s="144"/>
      <c r="J40" s="145"/>
      <c r="K40" s="58">
        <f t="shared" si="13"/>
        <v>0</v>
      </c>
      <c r="L40" s="33">
        <f t="shared" si="14"/>
        <v>0</v>
      </c>
      <c r="N40" s="15">
        <f t="shared" si="0"/>
        <v>0</v>
      </c>
      <c r="O40" s="16">
        <f t="shared" si="1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3"/>
        <v>0</v>
      </c>
      <c r="U40" s="15">
        <f t="shared" si="4"/>
        <v>0</v>
      </c>
      <c r="V40" s="16">
        <f t="shared" si="5"/>
        <v>0</v>
      </c>
      <c r="W40" s="16">
        <f t="shared" si="6"/>
        <v>0</v>
      </c>
      <c r="X40" s="16">
        <f t="shared" si="7"/>
        <v>0</v>
      </c>
      <c r="Y40" s="16">
        <f t="shared" si="8"/>
        <v>0</v>
      </c>
      <c r="Z40" s="16">
        <f t="shared" si="9"/>
        <v>0</v>
      </c>
      <c r="AA40" s="16">
        <f t="shared" si="10"/>
        <v>0</v>
      </c>
    </row>
    <row r="41" spans="2:32" ht="16.5" customHeight="1" x14ac:dyDescent="0.15">
      <c r="B41" s="35"/>
      <c r="C41" s="49">
        <v>22</v>
      </c>
      <c r="D41" s="50">
        <f t="shared" si="11"/>
        <v>45404</v>
      </c>
      <c r="E41" s="134"/>
      <c r="F41" s="135" t="s">
        <v>14</v>
      </c>
      <c r="G41" s="4">
        <f t="shared" si="12"/>
        <v>0</v>
      </c>
      <c r="H41" s="144"/>
      <c r="I41" s="144"/>
      <c r="J41" s="145"/>
      <c r="K41" s="58">
        <f t="shared" si="13"/>
        <v>0</v>
      </c>
      <c r="L41" s="33">
        <f t="shared" si="14"/>
        <v>0</v>
      </c>
      <c r="N41" s="15">
        <f t="shared" si="0"/>
        <v>0</v>
      </c>
      <c r="O41" s="16">
        <f t="shared" si="1"/>
        <v>0</v>
      </c>
      <c r="P41" s="16">
        <f t="shared" si="15"/>
        <v>0</v>
      </c>
      <c r="Q41" s="16">
        <f t="shared" si="15"/>
        <v>0</v>
      </c>
      <c r="R41" s="16">
        <f t="shared" si="15"/>
        <v>0</v>
      </c>
      <c r="S41" s="16">
        <f t="shared" si="15"/>
        <v>0</v>
      </c>
      <c r="T41" s="16">
        <f t="shared" si="3"/>
        <v>0</v>
      </c>
      <c r="U41" s="15">
        <f t="shared" si="4"/>
        <v>0</v>
      </c>
      <c r="V41" s="16">
        <f t="shared" si="5"/>
        <v>0</v>
      </c>
      <c r="W41" s="16">
        <f t="shared" si="6"/>
        <v>0</v>
      </c>
      <c r="X41" s="16">
        <f t="shared" si="7"/>
        <v>0</v>
      </c>
      <c r="Y41" s="16">
        <f t="shared" si="8"/>
        <v>0</v>
      </c>
      <c r="Z41" s="16">
        <f t="shared" si="9"/>
        <v>0</v>
      </c>
      <c r="AA41" s="16">
        <f t="shared" si="10"/>
        <v>0</v>
      </c>
    </row>
    <row r="42" spans="2:32" ht="16.5" customHeight="1" x14ac:dyDescent="0.15">
      <c r="C42" s="49">
        <v>23</v>
      </c>
      <c r="D42" s="50">
        <f t="shared" si="11"/>
        <v>45405</v>
      </c>
      <c r="E42" s="134"/>
      <c r="F42" s="135" t="s">
        <v>14</v>
      </c>
      <c r="G42" s="4">
        <f t="shared" si="12"/>
        <v>0</v>
      </c>
      <c r="H42" s="144"/>
      <c r="I42" s="144"/>
      <c r="J42" s="145"/>
      <c r="K42" s="58">
        <f t="shared" si="13"/>
        <v>0</v>
      </c>
      <c r="L42" s="33">
        <f t="shared" si="14"/>
        <v>0</v>
      </c>
      <c r="N42" s="15">
        <f t="shared" si="0"/>
        <v>0</v>
      </c>
      <c r="O42" s="16">
        <f t="shared" si="1"/>
        <v>0</v>
      </c>
      <c r="P42" s="16">
        <f t="shared" si="15"/>
        <v>0</v>
      </c>
      <c r="Q42" s="16">
        <f t="shared" si="15"/>
        <v>0</v>
      </c>
      <c r="R42" s="16">
        <f t="shared" si="15"/>
        <v>0</v>
      </c>
      <c r="S42" s="16">
        <f t="shared" si="15"/>
        <v>0</v>
      </c>
      <c r="T42" s="16">
        <f t="shared" si="3"/>
        <v>0</v>
      </c>
      <c r="U42" s="15">
        <f t="shared" si="4"/>
        <v>0</v>
      </c>
      <c r="V42" s="16">
        <f t="shared" si="5"/>
        <v>0</v>
      </c>
      <c r="W42" s="16">
        <f t="shared" si="6"/>
        <v>0</v>
      </c>
      <c r="X42" s="16">
        <f t="shared" si="7"/>
        <v>0</v>
      </c>
      <c r="Y42" s="16">
        <f t="shared" si="8"/>
        <v>0</v>
      </c>
      <c r="Z42" s="16">
        <f t="shared" si="9"/>
        <v>0</v>
      </c>
      <c r="AA42" s="16">
        <f t="shared" si="10"/>
        <v>0</v>
      </c>
    </row>
    <row r="43" spans="2:32" ht="16.5" customHeight="1" x14ac:dyDescent="0.15">
      <c r="C43" s="49">
        <v>24</v>
      </c>
      <c r="D43" s="50">
        <f t="shared" si="11"/>
        <v>45406</v>
      </c>
      <c r="E43" s="134"/>
      <c r="F43" s="135" t="s">
        <v>14</v>
      </c>
      <c r="G43" s="4">
        <f t="shared" si="12"/>
        <v>0</v>
      </c>
      <c r="H43" s="144"/>
      <c r="I43" s="144"/>
      <c r="J43" s="145"/>
      <c r="K43" s="58">
        <f t="shared" si="13"/>
        <v>0</v>
      </c>
      <c r="L43" s="33">
        <f t="shared" si="14"/>
        <v>0</v>
      </c>
      <c r="N43" s="15">
        <f t="shared" si="0"/>
        <v>0</v>
      </c>
      <c r="O43" s="16">
        <f t="shared" si="1"/>
        <v>0</v>
      </c>
      <c r="P43" s="16">
        <f t="shared" si="15"/>
        <v>0</v>
      </c>
      <c r="Q43" s="16">
        <f t="shared" si="15"/>
        <v>0</v>
      </c>
      <c r="R43" s="16">
        <f t="shared" si="15"/>
        <v>0</v>
      </c>
      <c r="S43" s="16">
        <f t="shared" si="15"/>
        <v>0</v>
      </c>
      <c r="T43" s="16">
        <f t="shared" si="3"/>
        <v>0</v>
      </c>
      <c r="U43" s="15">
        <f t="shared" si="4"/>
        <v>0</v>
      </c>
      <c r="V43" s="16">
        <f t="shared" si="5"/>
        <v>0</v>
      </c>
      <c r="W43" s="16">
        <f t="shared" si="6"/>
        <v>0</v>
      </c>
      <c r="X43" s="16">
        <f t="shared" si="7"/>
        <v>0</v>
      </c>
      <c r="Y43" s="16">
        <f t="shared" si="8"/>
        <v>0</v>
      </c>
      <c r="Z43" s="16">
        <f t="shared" si="9"/>
        <v>0</v>
      </c>
      <c r="AA43" s="16">
        <f t="shared" si="10"/>
        <v>0</v>
      </c>
    </row>
    <row r="44" spans="2:32" ht="16.5" customHeight="1" x14ac:dyDescent="0.15">
      <c r="C44" s="49">
        <v>25</v>
      </c>
      <c r="D44" s="50">
        <f t="shared" si="11"/>
        <v>45407</v>
      </c>
      <c r="E44" s="134"/>
      <c r="F44" s="135" t="s">
        <v>14</v>
      </c>
      <c r="G44" s="4">
        <f t="shared" si="12"/>
        <v>0</v>
      </c>
      <c r="H44" s="144"/>
      <c r="I44" s="144"/>
      <c r="J44" s="145"/>
      <c r="K44" s="58">
        <f t="shared" si="13"/>
        <v>0</v>
      </c>
      <c r="L44" s="33">
        <f t="shared" si="14"/>
        <v>0</v>
      </c>
      <c r="N44" s="15">
        <f t="shared" si="0"/>
        <v>0</v>
      </c>
      <c r="O44" s="16">
        <f t="shared" si="1"/>
        <v>0</v>
      </c>
      <c r="P44" s="16">
        <f t="shared" si="15"/>
        <v>0</v>
      </c>
      <c r="Q44" s="16">
        <f t="shared" si="15"/>
        <v>0</v>
      </c>
      <c r="R44" s="16">
        <f t="shared" si="15"/>
        <v>0</v>
      </c>
      <c r="S44" s="16">
        <f t="shared" si="15"/>
        <v>0</v>
      </c>
      <c r="T44" s="16">
        <f t="shared" si="3"/>
        <v>0</v>
      </c>
      <c r="U44" s="15">
        <f t="shared" si="4"/>
        <v>0</v>
      </c>
      <c r="V44" s="16">
        <f t="shared" si="5"/>
        <v>0</v>
      </c>
      <c r="W44" s="16">
        <f t="shared" si="6"/>
        <v>0</v>
      </c>
      <c r="X44" s="16">
        <f t="shared" si="7"/>
        <v>0</v>
      </c>
      <c r="Y44" s="16">
        <f t="shared" si="8"/>
        <v>0</v>
      </c>
      <c r="Z44" s="16">
        <f t="shared" si="9"/>
        <v>0</v>
      </c>
      <c r="AA44" s="16">
        <f t="shared" si="10"/>
        <v>0</v>
      </c>
    </row>
    <row r="45" spans="2:32" ht="16.5" customHeight="1" x14ac:dyDescent="0.15">
      <c r="C45" s="49">
        <v>26</v>
      </c>
      <c r="D45" s="50">
        <f t="shared" si="11"/>
        <v>45408</v>
      </c>
      <c r="E45" s="134"/>
      <c r="F45" s="135" t="s">
        <v>14</v>
      </c>
      <c r="G45" s="4">
        <f t="shared" si="12"/>
        <v>0</v>
      </c>
      <c r="H45" s="144"/>
      <c r="I45" s="144"/>
      <c r="J45" s="145"/>
      <c r="K45" s="58">
        <f t="shared" si="13"/>
        <v>0</v>
      </c>
      <c r="L45" s="33">
        <f t="shared" si="14"/>
        <v>0</v>
      </c>
      <c r="N45" s="15">
        <f t="shared" si="0"/>
        <v>0</v>
      </c>
      <c r="O45" s="16">
        <f t="shared" si="1"/>
        <v>0</v>
      </c>
      <c r="P45" s="16">
        <f t="shared" si="15"/>
        <v>0</v>
      </c>
      <c r="Q45" s="16">
        <f t="shared" si="15"/>
        <v>0</v>
      </c>
      <c r="R45" s="16">
        <f t="shared" si="15"/>
        <v>0</v>
      </c>
      <c r="S45" s="16">
        <f t="shared" si="15"/>
        <v>0</v>
      </c>
      <c r="T45" s="16">
        <f t="shared" si="3"/>
        <v>0</v>
      </c>
      <c r="U45" s="15">
        <f t="shared" si="4"/>
        <v>0</v>
      </c>
      <c r="V45" s="16">
        <f t="shared" si="5"/>
        <v>0</v>
      </c>
      <c r="W45" s="16">
        <f t="shared" si="6"/>
        <v>0</v>
      </c>
      <c r="X45" s="16">
        <f t="shared" si="7"/>
        <v>0</v>
      </c>
      <c r="Y45" s="16">
        <f t="shared" si="8"/>
        <v>0</v>
      </c>
      <c r="Z45" s="16">
        <f t="shared" si="9"/>
        <v>0</v>
      </c>
      <c r="AA45" s="16">
        <f t="shared" si="10"/>
        <v>0</v>
      </c>
      <c r="AF45" s="87"/>
    </row>
    <row r="46" spans="2:32" ht="16.5" customHeight="1" x14ac:dyDescent="0.15">
      <c r="C46" s="49">
        <v>27</v>
      </c>
      <c r="D46" s="50">
        <f t="shared" si="11"/>
        <v>45409</v>
      </c>
      <c r="E46" s="134"/>
      <c r="F46" s="135" t="s">
        <v>14</v>
      </c>
      <c r="G46" s="4">
        <f t="shared" si="12"/>
        <v>0</v>
      </c>
      <c r="H46" s="144"/>
      <c r="I46" s="144"/>
      <c r="J46" s="145"/>
      <c r="K46" s="58">
        <f t="shared" si="13"/>
        <v>0</v>
      </c>
      <c r="L46" s="33">
        <f t="shared" si="14"/>
        <v>0</v>
      </c>
      <c r="N46" s="15">
        <f t="shared" si="0"/>
        <v>0</v>
      </c>
      <c r="O46" s="16">
        <f t="shared" si="1"/>
        <v>0</v>
      </c>
      <c r="P46" s="16">
        <f t="shared" si="15"/>
        <v>0</v>
      </c>
      <c r="Q46" s="16">
        <f t="shared" si="15"/>
        <v>0</v>
      </c>
      <c r="R46" s="16">
        <f t="shared" si="15"/>
        <v>0</v>
      </c>
      <c r="S46" s="16">
        <f t="shared" si="15"/>
        <v>0</v>
      </c>
      <c r="T46" s="16">
        <f t="shared" si="3"/>
        <v>0</v>
      </c>
      <c r="U46" s="15">
        <f t="shared" si="4"/>
        <v>0</v>
      </c>
      <c r="V46" s="16">
        <f t="shared" si="5"/>
        <v>0</v>
      </c>
      <c r="W46" s="16">
        <f t="shared" si="6"/>
        <v>0</v>
      </c>
      <c r="X46" s="16">
        <f t="shared" si="7"/>
        <v>0</v>
      </c>
      <c r="Y46" s="16">
        <f t="shared" si="8"/>
        <v>0</v>
      </c>
      <c r="Z46" s="16">
        <f t="shared" si="9"/>
        <v>0</v>
      </c>
      <c r="AA46" s="16">
        <f t="shared" si="10"/>
        <v>0</v>
      </c>
      <c r="AB46" s="40" t="s">
        <v>21</v>
      </c>
      <c r="AC46" s="24"/>
    </row>
    <row r="47" spans="2:32" ht="16.5" customHeight="1" x14ac:dyDescent="0.15">
      <c r="C47" s="49">
        <v>28</v>
      </c>
      <c r="D47" s="50">
        <f t="shared" si="11"/>
        <v>45410</v>
      </c>
      <c r="E47" s="134"/>
      <c r="F47" s="135" t="s">
        <v>14</v>
      </c>
      <c r="G47" s="4">
        <f t="shared" si="12"/>
        <v>0</v>
      </c>
      <c r="H47" s="144"/>
      <c r="I47" s="144"/>
      <c r="J47" s="145"/>
      <c r="K47" s="58">
        <f t="shared" si="13"/>
        <v>0</v>
      </c>
      <c r="L47" s="33">
        <f t="shared" si="14"/>
        <v>0</v>
      </c>
      <c r="N47" s="15">
        <f t="shared" si="0"/>
        <v>0</v>
      </c>
      <c r="O47" s="16">
        <f t="shared" si="1"/>
        <v>0</v>
      </c>
      <c r="P47" s="16">
        <f t="shared" si="15"/>
        <v>0</v>
      </c>
      <c r="Q47" s="16">
        <f t="shared" si="15"/>
        <v>0</v>
      </c>
      <c r="R47" s="16">
        <f t="shared" si="15"/>
        <v>0</v>
      </c>
      <c r="S47" s="16">
        <f t="shared" si="15"/>
        <v>0</v>
      </c>
      <c r="T47" s="16">
        <f t="shared" si="3"/>
        <v>0</v>
      </c>
      <c r="U47" s="15">
        <f t="shared" si="4"/>
        <v>0</v>
      </c>
      <c r="V47" s="16">
        <f t="shared" si="5"/>
        <v>0</v>
      </c>
      <c r="W47" s="16">
        <f t="shared" si="6"/>
        <v>0</v>
      </c>
      <c r="X47" s="16">
        <f t="shared" si="7"/>
        <v>0</v>
      </c>
      <c r="Y47" s="16">
        <f t="shared" si="8"/>
        <v>0</v>
      </c>
      <c r="Z47" s="16">
        <f t="shared" si="9"/>
        <v>0</v>
      </c>
      <c r="AA47" s="16">
        <f t="shared" si="10"/>
        <v>0</v>
      </c>
      <c r="AB47" s="24">
        <f>MONTH($D47)</f>
        <v>4</v>
      </c>
      <c r="AC47" s="24" t="b">
        <f>IF($AB47=$C$19,TRUE,FALSE)</f>
        <v>1</v>
      </c>
    </row>
    <row r="48" spans="2:32" ht="16.5" customHeight="1" x14ac:dyDescent="0.15">
      <c r="C48" s="49">
        <v>29</v>
      </c>
      <c r="D48" s="50">
        <f t="shared" si="11"/>
        <v>45411</v>
      </c>
      <c r="E48" s="134"/>
      <c r="F48" s="135" t="s">
        <v>14</v>
      </c>
      <c r="G48" s="4">
        <f t="shared" si="12"/>
        <v>0</v>
      </c>
      <c r="H48" s="144"/>
      <c r="I48" s="144"/>
      <c r="J48" s="145"/>
      <c r="K48" s="58">
        <f t="shared" si="13"/>
        <v>0</v>
      </c>
      <c r="L48" s="33">
        <f t="shared" si="14"/>
        <v>0</v>
      </c>
      <c r="N48" s="15">
        <f t="shared" si="0"/>
        <v>0</v>
      </c>
      <c r="O48" s="16">
        <f t="shared" si="1"/>
        <v>0</v>
      </c>
      <c r="P48" s="16">
        <f t="shared" si="15"/>
        <v>0</v>
      </c>
      <c r="Q48" s="16">
        <f t="shared" si="15"/>
        <v>0</v>
      </c>
      <c r="R48" s="16">
        <f t="shared" si="15"/>
        <v>0</v>
      </c>
      <c r="S48" s="16">
        <f t="shared" si="15"/>
        <v>0</v>
      </c>
      <c r="T48" s="16">
        <f t="shared" si="3"/>
        <v>0</v>
      </c>
      <c r="U48" s="15">
        <f t="shared" si="4"/>
        <v>0</v>
      </c>
      <c r="V48" s="16">
        <f t="shared" si="5"/>
        <v>0</v>
      </c>
      <c r="W48" s="16">
        <f t="shared" si="6"/>
        <v>0</v>
      </c>
      <c r="X48" s="16">
        <f t="shared" si="7"/>
        <v>0</v>
      </c>
      <c r="Y48" s="16">
        <f t="shared" si="8"/>
        <v>0</v>
      </c>
      <c r="Z48" s="16">
        <f t="shared" si="9"/>
        <v>0</v>
      </c>
      <c r="AA48" s="16">
        <f t="shared" si="10"/>
        <v>0</v>
      </c>
      <c r="AB48" s="24">
        <f>MONTH($D48)</f>
        <v>4</v>
      </c>
      <c r="AC48" s="24" t="b">
        <f>IF($AB48=$C$19,TRUE,FALSE)</f>
        <v>1</v>
      </c>
    </row>
    <row r="49" spans="1:36" ht="16.5" customHeight="1" x14ac:dyDescent="0.15">
      <c r="C49" s="49">
        <v>30</v>
      </c>
      <c r="D49" s="50">
        <f t="shared" si="11"/>
        <v>45412</v>
      </c>
      <c r="E49" s="134"/>
      <c r="F49" s="135" t="s">
        <v>14</v>
      </c>
      <c r="G49" s="4">
        <f t="shared" si="12"/>
        <v>0</v>
      </c>
      <c r="H49" s="144"/>
      <c r="I49" s="144"/>
      <c r="J49" s="145"/>
      <c r="K49" s="58">
        <f t="shared" si="13"/>
        <v>0</v>
      </c>
      <c r="L49" s="33">
        <f t="shared" si="14"/>
        <v>0</v>
      </c>
      <c r="N49" s="15">
        <f t="shared" si="0"/>
        <v>0</v>
      </c>
      <c r="O49" s="16">
        <f t="shared" si="1"/>
        <v>0</v>
      </c>
      <c r="P49" s="16">
        <f t="shared" si="15"/>
        <v>0</v>
      </c>
      <c r="Q49" s="16">
        <f t="shared" si="15"/>
        <v>0</v>
      </c>
      <c r="R49" s="16">
        <f t="shared" si="15"/>
        <v>0</v>
      </c>
      <c r="S49" s="16">
        <f t="shared" si="15"/>
        <v>0</v>
      </c>
      <c r="T49" s="16">
        <f t="shared" si="3"/>
        <v>0</v>
      </c>
      <c r="U49" s="15">
        <f t="shared" si="4"/>
        <v>0</v>
      </c>
      <c r="V49" s="16">
        <f t="shared" si="5"/>
        <v>0</v>
      </c>
      <c r="W49" s="16">
        <f t="shared" si="6"/>
        <v>0</v>
      </c>
      <c r="X49" s="16">
        <f t="shared" si="7"/>
        <v>0</v>
      </c>
      <c r="Y49" s="16">
        <f t="shared" si="8"/>
        <v>0</v>
      </c>
      <c r="Z49" s="16">
        <f t="shared" si="9"/>
        <v>0</v>
      </c>
      <c r="AA49" s="16">
        <f t="shared" si="10"/>
        <v>0</v>
      </c>
      <c r="AB49" s="24">
        <f>MONTH($D49)</f>
        <v>4</v>
      </c>
      <c r="AC49" s="24" t="b">
        <f>IF($AB49=$C$19,TRUE,FALSE)</f>
        <v>1</v>
      </c>
    </row>
    <row r="50" spans="1:36" ht="16.5" customHeight="1" thickBot="1" x14ac:dyDescent="0.2">
      <c r="C50" s="70">
        <v>31</v>
      </c>
      <c r="D50" s="50">
        <f t="shared" si="11"/>
        <v>45413</v>
      </c>
      <c r="E50" s="134"/>
      <c r="F50" s="135" t="s">
        <v>14</v>
      </c>
      <c r="G50" s="4">
        <f t="shared" si="12"/>
        <v>0</v>
      </c>
      <c r="H50" s="144"/>
      <c r="I50" s="144"/>
      <c r="J50" s="145"/>
      <c r="K50" s="58">
        <f t="shared" si="13"/>
        <v>0</v>
      </c>
      <c r="L50" s="33">
        <f>K50+L49</f>
        <v>0</v>
      </c>
      <c r="N50" s="15">
        <f t="shared" si="0"/>
        <v>0</v>
      </c>
      <c r="O50" s="16">
        <f t="shared" si="1"/>
        <v>0</v>
      </c>
      <c r="P50" s="16">
        <f t="shared" si="15"/>
        <v>0</v>
      </c>
      <c r="Q50" s="16">
        <f t="shared" si="15"/>
        <v>0</v>
      </c>
      <c r="R50" s="16">
        <f t="shared" si="15"/>
        <v>0</v>
      </c>
      <c r="S50" s="16">
        <f t="shared" si="15"/>
        <v>0</v>
      </c>
      <c r="T50" s="16">
        <f t="shared" si="3"/>
        <v>0</v>
      </c>
      <c r="U50" s="15">
        <f t="shared" si="4"/>
        <v>0</v>
      </c>
      <c r="V50" s="16">
        <f t="shared" si="5"/>
        <v>0</v>
      </c>
      <c r="W50" s="16">
        <f t="shared" si="6"/>
        <v>0</v>
      </c>
      <c r="X50" s="16">
        <f t="shared" si="7"/>
        <v>0</v>
      </c>
      <c r="Y50" s="16">
        <f t="shared" si="8"/>
        <v>0</v>
      </c>
      <c r="Z50" s="16">
        <f t="shared" si="9"/>
        <v>0</v>
      </c>
      <c r="AA50" s="16">
        <f t="shared" si="10"/>
        <v>0</v>
      </c>
      <c r="AB50" s="24">
        <f>MONTH($D50)</f>
        <v>5</v>
      </c>
      <c r="AC50" s="24" t="b">
        <f>IF($AB50=$C$19,TRUE,FALSE)</f>
        <v>0</v>
      </c>
    </row>
    <row r="51" spans="1:36" ht="18.600000000000001" customHeight="1" thickBot="1" x14ac:dyDescent="0.3">
      <c r="A51" s="230" t="s">
        <v>73</v>
      </c>
      <c r="B51" s="231"/>
      <c r="C51" s="231"/>
      <c r="D51" s="231"/>
      <c r="E51" s="231"/>
      <c r="F51" s="231"/>
      <c r="G51" s="231"/>
      <c r="H51" s="231"/>
      <c r="I51" s="231"/>
      <c r="J51" s="83"/>
      <c r="K51" s="177" t="s">
        <v>40</v>
      </c>
      <c r="L51" s="174"/>
    </row>
    <row r="52" spans="1:36" ht="30" customHeight="1" thickBot="1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84"/>
      <c r="K52" s="178" t="s">
        <v>72</v>
      </c>
      <c r="L52" s="173">
        <f>L50+L51</f>
        <v>0</v>
      </c>
    </row>
    <row r="53" spans="1:36" ht="19.5" customHeight="1" x14ac:dyDescent="0.15">
      <c r="A53" s="1" t="s">
        <v>36</v>
      </c>
      <c r="B53" s="77"/>
      <c r="C53" s="77"/>
      <c r="D53" s="77"/>
      <c r="E53" s="77"/>
      <c r="F53" s="77"/>
      <c r="G53" s="77"/>
      <c r="H53" s="77"/>
      <c r="I53" s="77"/>
      <c r="J53" s="85"/>
      <c r="K53" s="85"/>
    </row>
    <row r="54" spans="1:36" ht="18" customHeight="1" x14ac:dyDescent="0.15">
      <c r="C54" s="7"/>
      <c r="D54" s="7"/>
      <c r="E54" s="7"/>
      <c r="H54" s="39" t="s">
        <v>74</v>
      </c>
      <c r="J54" s="86"/>
      <c r="U54" s="16"/>
      <c r="V54" s="16"/>
      <c r="W54" s="16"/>
      <c r="X54" s="16"/>
      <c r="Y54" s="16"/>
      <c r="Z54" s="16"/>
      <c r="AA54" s="16"/>
      <c r="AD54" s="42"/>
      <c r="AE54" s="42"/>
      <c r="AF54" s="42"/>
      <c r="AG54" s="42"/>
      <c r="AH54" s="42"/>
      <c r="AI54" s="42"/>
      <c r="AJ54" s="42"/>
    </row>
    <row r="55" spans="1:36" ht="18" customHeight="1" x14ac:dyDescent="0.15">
      <c r="J55" s="85"/>
      <c r="U55" s="16"/>
      <c r="V55" s="16"/>
      <c r="W55" s="16"/>
      <c r="X55" s="16"/>
      <c r="Y55" s="16"/>
      <c r="Z55" s="16"/>
      <c r="AA55" s="16"/>
      <c r="AD55" s="42"/>
      <c r="AE55" s="42"/>
      <c r="AF55" s="42"/>
      <c r="AG55" s="42"/>
      <c r="AH55" s="42"/>
      <c r="AI55" s="42"/>
      <c r="AJ55" s="42"/>
    </row>
    <row r="56" spans="1:36" ht="18" customHeight="1" x14ac:dyDescent="0.15">
      <c r="U56" s="16"/>
      <c r="V56" s="16"/>
      <c r="W56" s="16"/>
      <c r="X56" s="16"/>
      <c r="Y56" s="16"/>
      <c r="Z56" s="16"/>
      <c r="AA56" s="16"/>
      <c r="AD56" s="42"/>
      <c r="AE56" s="42"/>
      <c r="AF56" s="42"/>
      <c r="AG56" s="42"/>
      <c r="AH56" s="42"/>
      <c r="AI56" s="42"/>
      <c r="AJ56" s="42"/>
    </row>
    <row r="57" spans="1:36" ht="18" customHeight="1" x14ac:dyDescent="0.15">
      <c r="U57" s="16"/>
      <c r="V57" s="16"/>
      <c r="W57" s="16"/>
      <c r="X57" s="16"/>
      <c r="Y57" s="16"/>
      <c r="Z57" s="16"/>
      <c r="AA57" s="16"/>
      <c r="AD57" s="42"/>
      <c r="AE57" s="42"/>
      <c r="AF57" s="42"/>
      <c r="AG57" s="42"/>
      <c r="AH57" s="42"/>
      <c r="AI57" s="42"/>
      <c r="AJ57" s="42"/>
    </row>
    <row r="58" spans="1:36" ht="18" customHeight="1" x14ac:dyDescent="0.15">
      <c r="U58" s="16"/>
      <c r="V58" s="16"/>
      <c r="W58" s="16"/>
      <c r="X58" s="16"/>
      <c r="Y58" s="16"/>
      <c r="Z58" s="16"/>
      <c r="AA58" s="16"/>
      <c r="AD58" s="42"/>
      <c r="AE58" s="42"/>
      <c r="AF58" s="42"/>
      <c r="AG58" s="42"/>
      <c r="AH58" s="42"/>
      <c r="AI58" s="42"/>
      <c r="AJ58" s="42"/>
    </row>
    <row r="59" spans="1:36" ht="18" customHeight="1" x14ac:dyDescent="0.15">
      <c r="U59" s="16"/>
      <c r="V59" s="16"/>
      <c r="W59" s="16"/>
      <c r="X59" s="16"/>
      <c r="Y59" s="16"/>
      <c r="Z59" s="16"/>
      <c r="AA59" s="16"/>
      <c r="AD59" s="42"/>
      <c r="AE59" s="42"/>
      <c r="AF59" s="42"/>
      <c r="AG59" s="42"/>
      <c r="AH59" s="42"/>
      <c r="AI59" s="42"/>
      <c r="AJ59" s="42"/>
    </row>
    <row r="60" spans="1:36" ht="18" customHeight="1" x14ac:dyDescent="0.15">
      <c r="U60" s="16"/>
      <c r="V60" s="16"/>
      <c r="W60" s="16"/>
      <c r="X60" s="16"/>
      <c r="Y60" s="16"/>
      <c r="Z60" s="16"/>
      <c r="AA60" s="16"/>
      <c r="AD60" s="42"/>
      <c r="AE60" s="42"/>
      <c r="AF60" s="42"/>
      <c r="AG60" s="42"/>
      <c r="AH60" s="42"/>
      <c r="AI60" s="42"/>
      <c r="AJ60" s="42"/>
    </row>
    <row r="61" spans="1:36" ht="18" customHeight="1" x14ac:dyDescent="0.15">
      <c r="U61" s="16"/>
      <c r="V61" s="16"/>
      <c r="W61" s="16"/>
      <c r="X61" s="16"/>
      <c r="Y61" s="16"/>
      <c r="Z61" s="16"/>
      <c r="AA61" s="16"/>
      <c r="AD61" s="42"/>
      <c r="AE61" s="42"/>
      <c r="AF61" s="42"/>
      <c r="AG61" s="42"/>
      <c r="AH61" s="42"/>
      <c r="AI61" s="42"/>
      <c r="AJ61" s="42"/>
    </row>
    <row r="62" spans="1:36" ht="18" customHeight="1" x14ac:dyDescent="0.15">
      <c r="U62" s="16"/>
      <c r="V62" s="16"/>
      <c r="W62" s="16"/>
      <c r="X62" s="16"/>
      <c r="Y62" s="16"/>
      <c r="Z62" s="16"/>
      <c r="AA62" s="16"/>
      <c r="AD62" s="42"/>
      <c r="AE62" s="42"/>
      <c r="AF62" s="42"/>
      <c r="AG62" s="42"/>
      <c r="AH62" s="42"/>
      <c r="AI62" s="42"/>
      <c r="AJ62" s="42"/>
    </row>
    <row r="63" spans="1:36" ht="18" customHeight="1" x14ac:dyDescent="0.15">
      <c r="U63" s="16"/>
      <c r="V63" s="16"/>
      <c r="W63" s="16"/>
      <c r="X63" s="16"/>
      <c r="Y63" s="16"/>
      <c r="Z63" s="16"/>
      <c r="AA63" s="16"/>
      <c r="AD63" s="42"/>
      <c r="AE63" s="42"/>
      <c r="AF63" s="42"/>
      <c r="AG63" s="42"/>
      <c r="AH63" s="42"/>
      <c r="AI63" s="42"/>
      <c r="AJ63" s="42"/>
    </row>
    <row r="64" spans="1:36" ht="18" customHeight="1" x14ac:dyDescent="0.15">
      <c r="U64" s="16"/>
      <c r="V64" s="16"/>
      <c r="W64" s="16"/>
      <c r="X64" s="16"/>
      <c r="Y64" s="16"/>
      <c r="Z64" s="16"/>
      <c r="AA64" s="16"/>
      <c r="AD64" s="42"/>
      <c r="AE64" s="42"/>
      <c r="AF64" s="42"/>
      <c r="AG64" s="42"/>
      <c r="AH64" s="42"/>
      <c r="AI64" s="42"/>
      <c r="AJ64" s="42"/>
    </row>
    <row r="65" spans="21:36" ht="18" customHeight="1" x14ac:dyDescent="0.15">
      <c r="U65" s="16"/>
      <c r="V65" s="16"/>
      <c r="W65" s="16"/>
      <c r="X65" s="16"/>
      <c r="Y65" s="16"/>
      <c r="Z65" s="16"/>
      <c r="AA65" s="16"/>
      <c r="AD65" s="42"/>
      <c r="AE65" s="42"/>
      <c r="AF65" s="42"/>
      <c r="AG65" s="42"/>
      <c r="AH65" s="42"/>
      <c r="AI65" s="42"/>
      <c r="AJ65" s="42"/>
    </row>
  </sheetData>
  <sheetProtection sheet="1" objects="1" scenarios="1"/>
  <mergeCells count="23">
    <mergeCell ref="H17:J17"/>
    <mergeCell ref="A8:C10"/>
    <mergeCell ref="D8:L10"/>
    <mergeCell ref="A51:I52"/>
    <mergeCell ref="B18:B22"/>
    <mergeCell ref="C18:D18"/>
    <mergeCell ref="E18:G18"/>
    <mergeCell ref="I18:I19"/>
    <mergeCell ref="J18:J19"/>
    <mergeCell ref="C19:D19"/>
    <mergeCell ref="E19:F19"/>
    <mergeCell ref="A1:L2"/>
    <mergeCell ref="A3:L3"/>
    <mergeCell ref="A4:A7"/>
    <mergeCell ref="B4:C4"/>
    <mergeCell ref="D4:G4"/>
    <mergeCell ref="I4:L4"/>
    <mergeCell ref="B5:C6"/>
    <mergeCell ref="I5:L5"/>
    <mergeCell ref="I6:L6"/>
    <mergeCell ref="B7:C7"/>
    <mergeCell ref="D7:L7"/>
    <mergeCell ref="D5:G6"/>
  </mergeCells>
  <phoneticPr fontId="3"/>
  <dataValidations xWindow="262" yWindow="289" count="8">
    <dataValidation type="whole" imeMode="off" allowBlank="1" showInputMessage="1" showErrorMessage="1" prompt="朝ごはんを食べた日は、「1」を入力してください。" sqref="I20:I50">
      <formula1>0</formula1>
      <formula2>1</formula2>
    </dataValidation>
    <dataValidation type="whole" imeMode="off" allowBlank="1" showInputMessage="1" showErrorMessage="1" prompt="運動・体操を行った日は、「1」を入力してください。" sqref="H20:H50">
      <formula1>0</formula1>
      <formula2>1</formula2>
    </dataValidation>
    <dataValidation imeMode="off" allowBlank="1" showInputMessage="1" showErrorMessage="1" prompt="歩数又は歩行時間を数字で入力してください。_x000a_例）_x000a_2,000歩⇒2,000_x000a_30分⇒30" sqref="E20:E50"/>
    <dataValidation imeMode="off" allowBlank="1" showInputMessage="1" showErrorMessage="1" sqref="D7 L11:L17"/>
    <dataValidation type="whole" imeMode="off" allowBlank="1" showInputMessage="1" showErrorMessage="1" prompt="目的を持って外出した日は、「1」を入力してください。" sqref="J20:J50">
      <formula1>0</formula1>
      <formula2>1</formula2>
    </dataValidation>
    <dataValidation imeMode="off" allowBlank="1" showInputMessage="1" showErrorMessage="1" prompt="記録する年を数字で入力してください。_x000a_例）　2021年⇒2021" sqref="C18:D19"/>
    <dataValidation imeMode="hiragana" allowBlank="1" showInputMessage="1" showErrorMessage="1" sqref="D4:D5"/>
    <dataValidation type="list" allowBlank="1" showInputMessage="1" showErrorMessage="1" prompt="入力した数値の単位を選択してください。_x000a_・歩数：歩_x000a_・歩行時間：分" sqref="F20:F50">
      <formula1>"歩,分"</formula1>
    </dataValidation>
  </dataValidation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93" orientation="portrait" r:id="rId1"/>
  <ignoredErrors>
    <ignoredError sqref="K3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2</xdr:col>
                    <xdr:colOff>485775</xdr:colOff>
                    <xdr:row>6</xdr:row>
                    <xdr:rowOff>228600</xdr:rowOff>
                  </from>
                  <to>
                    <xdr:col>6</xdr:col>
                    <xdr:colOff>57150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228600</xdr:rowOff>
                  </from>
                  <to>
                    <xdr:col>7</xdr:col>
                    <xdr:colOff>190500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7</xdr:col>
                    <xdr:colOff>485775</xdr:colOff>
                    <xdr:row>6</xdr:row>
                    <xdr:rowOff>228600</xdr:rowOff>
                  </from>
                  <to>
                    <xdr:col>9</xdr:col>
                    <xdr:colOff>438150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2</xdr:col>
                    <xdr:colOff>495300</xdr:colOff>
                    <xdr:row>7</xdr:row>
                    <xdr:rowOff>200025</xdr:rowOff>
                  </from>
                  <to>
                    <xdr:col>4</xdr:col>
                    <xdr:colOff>247650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190500</xdr:rowOff>
                  </from>
                  <to>
                    <xdr:col>7</xdr:col>
                    <xdr:colOff>628650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4</xdr:col>
                    <xdr:colOff>352425</xdr:colOff>
                    <xdr:row>7</xdr:row>
                    <xdr:rowOff>190500</xdr:rowOff>
                  </from>
                  <to>
                    <xdr:col>6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209550</xdr:rowOff>
                  </from>
                  <to>
                    <xdr:col>9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9</xdr:col>
                    <xdr:colOff>504825</xdr:colOff>
                    <xdr:row>7</xdr:row>
                    <xdr:rowOff>171450</xdr:rowOff>
                  </from>
                  <to>
                    <xdr:col>11</xdr:col>
                    <xdr:colOff>38100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2</xdr:col>
                    <xdr:colOff>485775</xdr:colOff>
                    <xdr:row>8</xdr:row>
                    <xdr:rowOff>47625</xdr:rowOff>
                  </from>
                  <to>
                    <xdr:col>5</xdr:col>
                    <xdr:colOff>200025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514350</xdr:colOff>
                    <xdr:row>8</xdr:row>
                    <xdr:rowOff>38100</xdr:rowOff>
                  </from>
                  <to>
                    <xdr:col>6</xdr:col>
                    <xdr:colOff>485775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38100</xdr:rowOff>
                  </from>
                  <to>
                    <xdr:col>10</xdr:col>
                    <xdr:colOff>676275</xdr:colOff>
                    <xdr:row>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showGridLines="0" zoomScaleNormal="100" workbookViewId="0">
      <selection activeCell="D5" sqref="D5:F6"/>
    </sheetView>
  </sheetViews>
  <sheetFormatPr defaultColWidth="8.625" defaultRowHeight="18" customHeight="1" x14ac:dyDescent="0.15"/>
  <cols>
    <col min="1" max="1" width="4.625" style="7" customWidth="1"/>
    <col min="2" max="2" width="6.625" style="7" customWidth="1"/>
    <col min="3" max="4" width="6.625" style="8" customWidth="1"/>
    <col min="5" max="5" width="10.625" style="41" customWidth="1"/>
    <col min="6" max="6" width="4.625" style="7" customWidth="1"/>
    <col min="7" max="7" width="8.625" style="7" customWidth="1"/>
    <col min="8" max="11" width="8.625" style="7"/>
    <col min="12" max="12" width="10.625" style="7" customWidth="1"/>
    <col min="13" max="13" width="1.875" style="7" customWidth="1"/>
    <col min="14" max="14" width="8.625" style="15" hidden="1" customWidth="1"/>
    <col min="15" max="20" width="8.625" style="16" hidden="1" customWidth="1"/>
    <col min="21" max="29" width="8.625" style="15" hidden="1" customWidth="1"/>
    <col min="30" max="30" width="2.75" style="7" customWidth="1"/>
    <col min="31" max="16384" width="8.625" style="7"/>
  </cols>
  <sheetData>
    <row r="1" spans="1:33" ht="18" customHeight="1" x14ac:dyDescent="0.1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33" ht="30" customHeight="1" x14ac:dyDescent="0.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33" ht="14.25" customHeight="1" x14ac:dyDescent="0.15">
      <c r="A3" s="182" t="s">
        <v>29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AD3" s="6"/>
    </row>
    <row r="4" spans="1:33" ht="20.100000000000001" customHeight="1" x14ac:dyDescent="0.25">
      <c r="A4" s="183" t="s">
        <v>0</v>
      </c>
      <c r="B4" s="186" t="s">
        <v>15</v>
      </c>
      <c r="C4" s="187"/>
      <c r="D4" s="267" t="s">
        <v>43</v>
      </c>
      <c r="E4" s="268"/>
      <c r="F4" s="268"/>
      <c r="G4" s="269"/>
      <c r="H4" s="74" t="s">
        <v>19</v>
      </c>
      <c r="I4" s="270" t="s">
        <v>28</v>
      </c>
      <c r="J4" s="270"/>
      <c r="K4" s="270"/>
      <c r="L4" s="270"/>
      <c r="M4" s="17"/>
      <c r="N4" s="16"/>
      <c r="R4" s="15"/>
      <c r="S4" s="15"/>
      <c r="T4" s="15"/>
    </row>
    <row r="5" spans="1:33" ht="18" customHeight="1" x14ac:dyDescent="0.15">
      <c r="A5" s="184"/>
      <c r="B5" s="192" t="s">
        <v>32</v>
      </c>
      <c r="C5" s="193"/>
      <c r="D5" s="277" t="s">
        <v>41</v>
      </c>
      <c r="E5" s="277"/>
      <c r="F5" s="277"/>
      <c r="G5" s="279">
        <v>45</v>
      </c>
      <c r="H5" s="75" t="s">
        <v>16</v>
      </c>
      <c r="I5" s="281" t="s">
        <v>22</v>
      </c>
      <c r="J5" s="282"/>
      <c r="K5" s="282"/>
      <c r="L5" s="283"/>
      <c r="N5" s="16"/>
      <c r="T5" s="15"/>
    </row>
    <row r="6" spans="1:33" ht="22.5" customHeight="1" x14ac:dyDescent="0.25">
      <c r="A6" s="184"/>
      <c r="B6" s="194"/>
      <c r="C6" s="195"/>
      <c r="D6" s="278"/>
      <c r="E6" s="278"/>
      <c r="F6" s="278"/>
      <c r="G6" s="280"/>
      <c r="H6" s="76" t="s">
        <v>18</v>
      </c>
      <c r="I6" s="271" t="s">
        <v>23</v>
      </c>
      <c r="J6" s="272"/>
      <c r="K6" s="272"/>
      <c r="L6" s="273"/>
      <c r="N6" s="16"/>
      <c r="T6" s="15"/>
      <c r="AB6" s="18"/>
      <c r="AC6" s="18"/>
      <c r="AD6" s="17"/>
      <c r="AE6" s="17"/>
    </row>
    <row r="7" spans="1:33" ht="20.100000000000001" customHeight="1" x14ac:dyDescent="0.15">
      <c r="A7" s="185"/>
      <c r="B7" s="208" t="s">
        <v>39</v>
      </c>
      <c r="C7" s="209"/>
      <c r="D7" s="255" t="s">
        <v>46</v>
      </c>
      <c r="E7" s="256"/>
      <c r="F7" s="256"/>
      <c r="G7" s="256"/>
      <c r="H7" s="256"/>
      <c r="I7" s="256"/>
      <c r="J7" s="256"/>
      <c r="K7" s="256"/>
      <c r="L7" s="257"/>
      <c r="AC7" s="18"/>
      <c r="AD7" s="17"/>
      <c r="AE7" s="17"/>
      <c r="AF7" s="17"/>
      <c r="AG7" s="17"/>
    </row>
    <row r="8" spans="1:33" ht="27" customHeight="1" x14ac:dyDescent="0.15">
      <c r="A8" s="213" t="s">
        <v>38</v>
      </c>
      <c r="B8" s="214"/>
      <c r="C8" s="215"/>
      <c r="D8" s="258" t="s">
        <v>42</v>
      </c>
      <c r="E8" s="259"/>
      <c r="F8" s="259"/>
      <c r="G8" s="259"/>
      <c r="H8" s="259"/>
      <c r="I8" s="259"/>
      <c r="J8" s="259"/>
      <c r="K8" s="259"/>
      <c r="L8" s="260"/>
      <c r="AC8" s="18"/>
      <c r="AD8" s="17"/>
      <c r="AE8" s="17"/>
      <c r="AF8" s="17"/>
      <c r="AG8" s="17"/>
    </row>
    <row r="9" spans="1:33" ht="7.5" customHeight="1" x14ac:dyDescent="0.15">
      <c r="A9" s="216"/>
      <c r="B9" s="217"/>
      <c r="C9" s="218"/>
      <c r="D9" s="261"/>
      <c r="E9" s="262"/>
      <c r="F9" s="262"/>
      <c r="G9" s="262"/>
      <c r="H9" s="262"/>
      <c r="I9" s="262"/>
      <c r="J9" s="262"/>
      <c r="K9" s="262"/>
      <c r="L9" s="263"/>
      <c r="AC9" s="18"/>
      <c r="AD9" s="17"/>
      <c r="AE9" s="17"/>
      <c r="AF9" s="17"/>
      <c r="AG9" s="17"/>
    </row>
    <row r="10" spans="1:33" ht="18" customHeight="1" x14ac:dyDescent="0.15">
      <c r="A10" s="194"/>
      <c r="B10" s="219"/>
      <c r="C10" s="195"/>
      <c r="D10" s="264"/>
      <c r="E10" s="265"/>
      <c r="F10" s="265"/>
      <c r="G10" s="265"/>
      <c r="H10" s="265"/>
      <c r="I10" s="265"/>
      <c r="J10" s="265"/>
      <c r="K10" s="265"/>
      <c r="L10" s="266"/>
      <c r="N10" s="15" t="s">
        <v>24</v>
      </c>
    </row>
    <row r="11" spans="1:33" ht="18" customHeight="1" x14ac:dyDescent="0.15">
      <c r="A11" s="43"/>
      <c r="B11" s="43"/>
      <c r="C11" s="81"/>
      <c r="D11" s="81"/>
      <c r="E11" s="9"/>
      <c r="F11" s="9"/>
      <c r="G11" s="82"/>
      <c r="H11" s="11"/>
      <c r="I11" s="12"/>
      <c r="J11" s="12"/>
      <c r="K11" s="12"/>
      <c r="L11" s="13"/>
      <c r="O11" s="19">
        <v>5</v>
      </c>
      <c r="P11" s="20">
        <v>6</v>
      </c>
      <c r="Q11" s="21">
        <v>7</v>
      </c>
      <c r="R11" s="19">
        <v>10</v>
      </c>
      <c r="S11" s="20">
        <v>11</v>
      </c>
      <c r="T11" s="21">
        <v>12</v>
      </c>
    </row>
    <row r="12" spans="1:33" ht="18" customHeight="1" x14ac:dyDescent="0.15">
      <c r="E12" s="9"/>
      <c r="F12" s="9"/>
      <c r="G12" s="10"/>
      <c r="H12" s="11"/>
      <c r="I12" s="12"/>
      <c r="J12" s="12"/>
      <c r="K12" s="12"/>
      <c r="L12" s="13"/>
    </row>
    <row r="13" spans="1:33" ht="18" customHeight="1" x14ac:dyDescent="0.15">
      <c r="E13" s="9"/>
      <c r="F13" s="9"/>
      <c r="G13" s="10"/>
      <c r="H13" s="11"/>
      <c r="I13" s="12"/>
      <c r="J13" s="12"/>
      <c r="K13" s="12"/>
      <c r="L13" s="13"/>
    </row>
    <row r="14" spans="1:33" ht="18" customHeight="1" x14ac:dyDescent="0.15">
      <c r="E14" s="9"/>
      <c r="F14" s="9"/>
      <c r="G14" s="10"/>
      <c r="H14" s="11"/>
      <c r="I14" s="12"/>
      <c r="J14" s="12"/>
      <c r="K14" s="12"/>
      <c r="L14" s="13"/>
    </row>
    <row r="15" spans="1:33" ht="18" customHeight="1" x14ac:dyDescent="0.15">
      <c r="E15" s="9"/>
      <c r="F15" s="9"/>
      <c r="G15" s="10"/>
      <c r="H15" s="11"/>
      <c r="I15" s="12"/>
      <c r="J15" s="12"/>
      <c r="K15" s="12"/>
      <c r="L15" s="13"/>
    </row>
    <row r="16" spans="1:33" ht="18" customHeight="1" thickBot="1" x14ac:dyDescent="0.2">
      <c r="B16" s="14"/>
      <c r="E16" s="9"/>
      <c r="F16" s="9"/>
      <c r="G16" s="10"/>
      <c r="H16" s="229" t="s">
        <v>31</v>
      </c>
      <c r="I16" s="229"/>
      <c r="J16" s="229"/>
      <c r="K16" s="12"/>
      <c r="L16" s="13"/>
      <c r="O16" s="22" t="e">
        <f>#REF!</f>
        <v>#REF!</v>
      </c>
      <c r="P16" s="22" t="e">
        <f>#REF!</f>
        <v>#REF!</v>
      </c>
      <c r="Q16" s="22" t="e">
        <f>#REF!</f>
        <v>#REF!</v>
      </c>
      <c r="R16" s="22" t="e">
        <f>#REF!</f>
        <v>#REF!</v>
      </c>
      <c r="S16" s="22" t="e">
        <f>#REF!</f>
        <v>#REF!</v>
      </c>
      <c r="T16" s="22" t="e">
        <f>#REF!</f>
        <v>#REF!</v>
      </c>
      <c r="U16" s="23" t="s">
        <v>20</v>
      </c>
      <c r="V16" s="24" t="e">
        <f>#REF!</f>
        <v>#REF!</v>
      </c>
      <c r="W16" s="24" t="e">
        <f>#REF!</f>
        <v>#REF!</v>
      </c>
      <c r="X16" s="24" t="e">
        <f>#REF!</f>
        <v>#REF!</v>
      </c>
      <c r="Y16" s="24" t="e">
        <f>#REF!</f>
        <v>#REF!</v>
      </c>
      <c r="Z16" s="24" t="e">
        <f>#REF!</f>
        <v>#REF!</v>
      </c>
      <c r="AA16" s="24" t="e">
        <f>#REF!</f>
        <v>#REF!</v>
      </c>
    </row>
    <row r="17" spans="2:31" s="42" customFormat="1" ht="14.25" customHeight="1" x14ac:dyDescent="0.15">
      <c r="B17" s="183" t="s">
        <v>1</v>
      </c>
      <c r="C17" s="274" t="s">
        <v>33</v>
      </c>
      <c r="D17" s="275"/>
      <c r="E17" s="276" t="s">
        <v>30</v>
      </c>
      <c r="F17" s="243"/>
      <c r="G17" s="244"/>
      <c r="H17" s="44" t="s">
        <v>2</v>
      </c>
      <c r="I17" s="245" t="s">
        <v>3</v>
      </c>
      <c r="J17" s="199" t="s">
        <v>4</v>
      </c>
      <c r="K17" s="45" t="s">
        <v>5</v>
      </c>
      <c r="L17" s="25" t="s">
        <v>6</v>
      </c>
      <c r="M17" s="7"/>
      <c r="N17" s="15"/>
      <c r="O17" s="26" t="s">
        <v>7</v>
      </c>
      <c r="P17" s="26" t="s">
        <v>7</v>
      </c>
      <c r="Q17" s="26" t="s">
        <v>7</v>
      </c>
      <c r="R17" s="26" t="s">
        <v>7</v>
      </c>
      <c r="S17" s="26" t="s">
        <v>7</v>
      </c>
      <c r="T17" s="26" t="s">
        <v>8</v>
      </c>
      <c r="U17" s="15"/>
      <c r="V17" s="26" t="s">
        <v>7</v>
      </c>
      <c r="W17" s="26" t="s">
        <v>7</v>
      </c>
      <c r="X17" s="26" t="s">
        <v>7</v>
      </c>
      <c r="Y17" s="26" t="s">
        <v>7</v>
      </c>
      <c r="Z17" s="26" t="s">
        <v>7</v>
      </c>
      <c r="AA17" s="26" t="s">
        <v>8</v>
      </c>
      <c r="AB17" s="15"/>
      <c r="AC17" s="15"/>
      <c r="AD17" s="7"/>
      <c r="AE17" s="14"/>
    </row>
    <row r="18" spans="2:31" s="42" customFormat="1" ht="14.25" customHeight="1" thickBot="1" x14ac:dyDescent="0.2">
      <c r="B18" s="184"/>
      <c r="C18" s="274" t="s">
        <v>34</v>
      </c>
      <c r="D18" s="275"/>
      <c r="E18" s="203" t="s">
        <v>65</v>
      </c>
      <c r="F18" s="204"/>
      <c r="G18" s="46" t="s">
        <v>9</v>
      </c>
      <c r="H18" s="47" t="s">
        <v>10</v>
      </c>
      <c r="I18" s="246"/>
      <c r="J18" s="200"/>
      <c r="K18" s="48" t="s">
        <v>9</v>
      </c>
      <c r="L18" s="27" t="s">
        <v>9</v>
      </c>
      <c r="M18" s="7"/>
      <c r="N18" s="28" t="s">
        <v>11</v>
      </c>
      <c r="O18" s="29" t="e">
        <f>#REF!</f>
        <v>#REF!</v>
      </c>
      <c r="P18" s="29" t="e">
        <f>#REF!</f>
        <v>#REF!</v>
      </c>
      <c r="Q18" s="29" t="e">
        <f>#REF!</f>
        <v>#REF!</v>
      </c>
      <c r="R18" s="29" t="e">
        <f>#REF!</f>
        <v>#REF!</v>
      </c>
      <c r="S18" s="29" t="e">
        <f>#REF!</f>
        <v>#REF!</v>
      </c>
      <c r="T18" s="30" t="e">
        <f>S18</f>
        <v>#REF!</v>
      </c>
      <c r="U18" s="28" t="s">
        <v>12</v>
      </c>
      <c r="V18" s="29" t="e">
        <f>#REF!</f>
        <v>#REF!</v>
      </c>
      <c r="W18" s="29" t="e">
        <f>#REF!</f>
        <v>#REF!</v>
      </c>
      <c r="X18" s="29" t="e">
        <f>#REF!</f>
        <v>#REF!</v>
      </c>
      <c r="Y18" s="29" t="e">
        <f>#REF!</f>
        <v>#REF!</v>
      </c>
      <c r="Z18" s="29" t="e">
        <f>#REF!</f>
        <v>#REF!</v>
      </c>
      <c r="AA18" s="31" t="e">
        <f>Z18</f>
        <v>#REF!</v>
      </c>
      <c r="AB18" s="15"/>
      <c r="AC18" s="15"/>
    </row>
    <row r="19" spans="2:31" s="42" customFormat="1" ht="16.5" customHeight="1" thickTop="1" x14ac:dyDescent="0.15">
      <c r="B19" s="184"/>
      <c r="C19" s="49">
        <v>1</v>
      </c>
      <c r="D19" s="50">
        <v>45383</v>
      </c>
      <c r="E19" s="72">
        <v>8000</v>
      </c>
      <c r="F19" s="73" t="s">
        <v>14</v>
      </c>
      <c r="G19" s="3">
        <v>4</v>
      </c>
      <c r="H19" s="51"/>
      <c r="I19" s="51">
        <v>1</v>
      </c>
      <c r="J19" s="52">
        <v>1</v>
      </c>
      <c r="K19" s="53">
        <v>6</v>
      </c>
      <c r="L19" s="32">
        <v>6</v>
      </c>
      <c r="M19" s="7"/>
      <c r="N19" s="15" t="e">
        <f>MAX(O19:T19)</f>
        <v>#REF!</v>
      </c>
      <c r="O19" s="16" t="e">
        <f>IF($E19&lt;O$18,O$16,0)</f>
        <v>#REF!</v>
      </c>
      <c r="P19" s="16" t="e">
        <f>IF(AND($E19&gt;=O$18,$E19&lt;P$18),P$16,0)</f>
        <v>#REF!</v>
      </c>
      <c r="Q19" s="16" t="e">
        <f>IF(AND($E19&gt;=P$18,$E19&lt;Q$18),Q$16,0)</f>
        <v>#REF!</v>
      </c>
      <c r="R19" s="16" t="e">
        <f>IF(AND($E19&gt;=Q$18,$E19&lt;R$18),R$16,0)</f>
        <v>#REF!</v>
      </c>
      <c r="S19" s="16" t="e">
        <f>IF(AND($E19&gt;=R$18,$E19&lt;S$18),S$16,0)</f>
        <v>#REF!</v>
      </c>
      <c r="T19" s="16" t="e">
        <f>IF($E19&gt;=S$18,T$16,0)</f>
        <v>#REF!</v>
      </c>
      <c r="U19" s="15" t="e">
        <f>MAX(V19:AA19)</f>
        <v>#REF!</v>
      </c>
      <c r="V19" s="16" t="e">
        <f>IF($E19&lt;V$18,V$16,0)</f>
        <v>#REF!</v>
      </c>
      <c r="W19" s="16" t="e">
        <f>IF(AND($E19&gt;=V$18,$E19&lt;W$18),W$16,0)</f>
        <v>#REF!</v>
      </c>
      <c r="X19" s="16" t="e">
        <f>IF(AND($E19&gt;=W$18,$E19&lt;X$18),X$16,0)</f>
        <v>#REF!</v>
      </c>
      <c r="Y19" s="16" t="e">
        <f>IF(AND($E19&gt;=X$18,$E19&lt;Y$18),Y$16,0)</f>
        <v>#REF!</v>
      </c>
      <c r="Z19" s="16" t="e">
        <f>IF(AND($E19&gt;=Y$18,$E19&lt;Z$18),Z$16,0)</f>
        <v>#REF!</v>
      </c>
      <c r="AA19" s="16" t="e">
        <f>IF($E19&gt;=Z$18,AA$16,0)</f>
        <v>#REF!</v>
      </c>
      <c r="AB19" s="15"/>
      <c r="AC19" s="15"/>
    </row>
    <row r="20" spans="2:31" s="42" customFormat="1" ht="16.5" customHeight="1" x14ac:dyDescent="0.15">
      <c r="B20" s="184"/>
      <c r="C20" s="49">
        <v>2</v>
      </c>
      <c r="D20" s="50">
        <v>45384</v>
      </c>
      <c r="E20" s="54"/>
      <c r="F20" s="55"/>
      <c r="G20" s="4" t="s">
        <v>35</v>
      </c>
      <c r="H20" s="56">
        <v>1</v>
      </c>
      <c r="I20" s="56">
        <v>1</v>
      </c>
      <c r="J20" s="57">
        <v>1</v>
      </c>
      <c r="K20" s="58">
        <v>3</v>
      </c>
      <c r="L20" s="33">
        <f>L19+K20</f>
        <v>9</v>
      </c>
      <c r="M20" s="7"/>
      <c r="N20" s="15" t="e">
        <f t="shared" ref="N20:N49" si="0">MAX(O20:T20)</f>
        <v>#REF!</v>
      </c>
      <c r="O20" s="16" t="e">
        <f t="shared" ref="O20:O49" si="1">IF($E20&lt;O$18,O$16,0)</f>
        <v>#REF!</v>
      </c>
      <c r="P20" s="16" t="e">
        <f t="shared" ref="P20:S35" si="2">IF(AND($E20&gt;=O$18,$E20&lt;P$18),P$16,0)</f>
        <v>#REF!</v>
      </c>
      <c r="Q20" s="16" t="e">
        <f t="shared" si="2"/>
        <v>#REF!</v>
      </c>
      <c r="R20" s="16" t="e">
        <f t="shared" si="2"/>
        <v>#REF!</v>
      </c>
      <c r="S20" s="16" t="e">
        <f t="shared" si="2"/>
        <v>#REF!</v>
      </c>
      <c r="T20" s="16" t="e">
        <f t="shared" ref="T20:T49" si="3">IF($E20&gt;=S$18,T$16,0)</f>
        <v>#REF!</v>
      </c>
      <c r="U20" s="15" t="e">
        <f t="shared" ref="U20:U49" si="4">MAX(V20:AA20)</f>
        <v>#REF!</v>
      </c>
      <c r="V20" s="16" t="e">
        <f t="shared" ref="V20:V49" si="5">IF($E20&lt;V$18,V$16,0)</f>
        <v>#REF!</v>
      </c>
      <c r="W20" s="16" t="e">
        <f t="shared" ref="W20:Z35" si="6">IF(AND($E20&gt;=V$18,$E20&lt;W$18),W$16,0)</f>
        <v>#REF!</v>
      </c>
      <c r="X20" s="16" t="e">
        <f t="shared" si="6"/>
        <v>#REF!</v>
      </c>
      <c r="Y20" s="16" t="e">
        <f t="shared" si="6"/>
        <v>#REF!</v>
      </c>
      <c r="Z20" s="16" t="e">
        <f t="shared" si="6"/>
        <v>#REF!</v>
      </c>
      <c r="AA20" s="16" t="e">
        <f t="shared" ref="AA20:AA49" si="7">IF($E20&gt;=Z$18,AA$16,0)</f>
        <v>#REF!</v>
      </c>
      <c r="AB20" s="15"/>
      <c r="AC20" s="15"/>
    </row>
    <row r="21" spans="2:31" s="42" customFormat="1" ht="16.5" customHeight="1" x14ac:dyDescent="0.15">
      <c r="B21" s="185"/>
      <c r="C21" s="49">
        <v>3</v>
      </c>
      <c r="D21" s="50">
        <v>45385</v>
      </c>
      <c r="E21" s="54"/>
      <c r="F21" s="55"/>
      <c r="G21" s="4" t="s">
        <v>35</v>
      </c>
      <c r="H21" s="56">
        <v>1</v>
      </c>
      <c r="I21" s="56">
        <v>1</v>
      </c>
      <c r="J21" s="57">
        <v>1</v>
      </c>
      <c r="K21" s="58">
        <v>3</v>
      </c>
      <c r="L21" s="33">
        <f t="shared" ref="L21:L34" si="8">L20+K21</f>
        <v>12</v>
      </c>
      <c r="M21" s="7"/>
      <c r="N21" s="15" t="e">
        <f t="shared" si="0"/>
        <v>#REF!</v>
      </c>
      <c r="O21" s="16" t="e">
        <f t="shared" si="1"/>
        <v>#REF!</v>
      </c>
      <c r="P21" s="16" t="e">
        <f t="shared" si="2"/>
        <v>#REF!</v>
      </c>
      <c r="Q21" s="16" t="e">
        <f t="shared" si="2"/>
        <v>#REF!</v>
      </c>
      <c r="R21" s="16" t="e">
        <f t="shared" si="2"/>
        <v>#REF!</v>
      </c>
      <c r="S21" s="16" t="e">
        <f t="shared" si="2"/>
        <v>#REF!</v>
      </c>
      <c r="T21" s="16" t="e">
        <f t="shared" si="3"/>
        <v>#REF!</v>
      </c>
      <c r="U21" s="15" t="e">
        <f t="shared" si="4"/>
        <v>#REF!</v>
      </c>
      <c r="V21" s="16" t="e">
        <f t="shared" si="5"/>
        <v>#REF!</v>
      </c>
      <c r="W21" s="16" t="e">
        <f t="shared" si="6"/>
        <v>#REF!</v>
      </c>
      <c r="X21" s="16" t="e">
        <f t="shared" si="6"/>
        <v>#REF!</v>
      </c>
      <c r="Y21" s="16" t="e">
        <f t="shared" si="6"/>
        <v>#REF!</v>
      </c>
      <c r="Z21" s="16" t="e">
        <f t="shared" si="6"/>
        <v>#REF!</v>
      </c>
      <c r="AA21" s="16" t="e">
        <f t="shared" si="7"/>
        <v>#REF!</v>
      </c>
      <c r="AB21" s="15"/>
      <c r="AC21" s="15"/>
    </row>
    <row r="22" spans="2:31" s="42" customFormat="1" ht="16.5" customHeight="1" x14ac:dyDescent="0.15">
      <c r="B22" s="34"/>
      <c r="C22" s="49">
        <v>4</v>
      </c>
      <c r="D22" s="50">
        <v>45386</v>
      </c>
      <c r="E22" s="54">
        <v>5000</v>
      </c>
      <c r="F22" s="55" t="s">
        <v>25</v>
      </c>
      <c r="G22" s="4">
        <v>2</v>
      </c>
      <c r="H22" s="56"/>
      <c r="I22" s="56">
        <v>1</v>
      </c>
      <c r="J22" s="57">
        <v>1</v>
      </c>
      <c r="K22" s="58">
        <v>4</v>
      </c>
      <c r="L22" s="33">
        <f t="shared" si="8"/>
        <v>16</v>
      </c>
      <c r="M22" s="7"/>
      <c r="N22" s="15" t="e">
        <f t="shared" si="0"/>
        <v>#REF!</v>
      </c>
      <c r="O22" s="16" t="e">
        <f t="shared" si="1"/>
        <v>#REF!</v>
      </c>
      <c r="P22" s="16" t="e">
        <f t="shared" si="2"/>
        <v>#REF!</v>
      </c>
      <c r="Q22" s="16" t="e">
        <f t="shared" si="2"/>
        <v>#REF!</v>
      </c>
      <c r="R22" s="16" t="e">
        <f t="shared" si="2"/>
        <v>#REF!</v>
      </c>
      <c r="S22" s="16" t="e">
        <f t="shared" si="2"/>
        <v>#REF!</v>
      </c>
      <c r="T22" s="16" t="e">
        <f t="shared" si="3"/>
        <v>#REF!</v>
      </c>
      <c r="U22" s="15" t="e">
        <f t="shared" si="4"/>
        <v>#REF!</v>
      </c>
      <c r="V22" s="16" t="e">
        <f t="shared" si="5"/>
        <v>#REF!</v>
      </c>
      <c r="W22" s="16" t="e">
        <f t="shared" si="6"/>
        <v>#REF!</v>
      </c>
      <c r="X22" s="16" t="e">
        <f t="shared" si="6"/>
        <v>#REF!</v>
      </c>
      <c r="Y22" s="16" t="e">
        <f t="shared" si="6"/>
        <v>#REF!</v>
      </c>
      <c r="Z22" s="16" t="e">
        <f t="shared" si="6"/>
        <v>#REF!</v>
      </c>
      <c r="AA22" s="16" t="e">
        <f t="shared" si="7"/>
        <v>#REF!</v>
      </c>
      <c r="AB22" s="15"/>
      <c r="AC22" s="15"/>
    </row>
    <row r="23" spans="2:31" s="42" customFormat="1" ht="16.5" customHeight="1" x14ac:dyDescent="0.15">
      <c r="B23" s="34"/>
      <c r="C23" s="49">
        <v>5</v>
      </c>
      <c r="D23" s="50">
        <v>45387</v>
      </c>
      <c r="E23" s="54"/>
      <c r="F23" s="55"/>
      <c r="G23" s="4" t="s">
        <v>35</v>
      </c>
      <c r="H23" s="56">
        <v>1</v>
      </c>
      <c r="I23" s="56">
        <v>1</v>
      </c>
      <c r="J23" s="57">
        <v>1</v>
      </c>
      <c r="K23" s="58">
        <v>3</v>
      </c>
      <c r="L23" s="33">
        <f t="shared" si="8"/>
        <v>19</v>
      </c>
      <c r="M23" s="7"/>
      <c r="N23" s="15" t="e">
        <f t="shared" si="0"/>
        <v>#REF!</v>
      </c>
      <c r="O23" s="16" t="e">
        <f t="shared" si="1"/>
        <v>#REF!</v>
      </c>
      <c r="P23" s="16" t="e">
        <f t="shared" si="2"/>
        <v>#REF!</v>
      </c>
      <c r="Q23" s="16" t="e">
        <f t="shared" si="2"/>
        <v>#REF!</v>
      </c>
      <c r="R23" s="16" t="e">
        <f t="shared" si="2"/>
        <v>#REF!</v>
      </c>
      <c r="S23" s="16" t="e">
        <f t="shared" si="2"/>
        <v>#REF!</v>
      </c>
      <c r="T23" s="16" t="e">
        <f t="shared" si="3"/>
        <v>#REF!</v>
      </c>
      <c r="U23" s="15" t="e">
        <f t="shared" si="4"/>
        <v>#REF!</v>
      </c>
      <c r="V23" s="16" t="e">
        <f t="shared" si="5"/>
        <v>#REF!</v>
      </c>
      <c r="W23" s="16" t="e">
        <f t="shared" si="6"/>
        <v>#REF!</v>
      </c>
      <c r="X23" s="16" t="e">
        <f t="shared" si="6"/>
        <v>#REF!</v>
      </c>
      <c r="Y23" s="16" t="e">
        <f t="shared" si="6"/>
        <v>#REF!</v>
      </c>
      <c r="Z23" s="16" t="e">
        <f t="shared" si="6"/>
        <v>#REF!</v>
      </c>
      <c r="AA23" s="16" t="e">
        <f t="shared" si="7"/>
        <v>#REF!</v>
      </c>
      <c r="AB23" s="15"/>
      <c r="AC23" s="15"/>
    </row>
    <row r="24" spans="2:31" s="42" customFormat="1" ht="16.5" customHeight="1" x14ac:dyDescent="0.15">
      <c r="B24" s="7"/>
      <c r="C24" s="49">
        <v>6</v>
      </c>
      <c r="D24" s="50">
        <v>45388</v>
      </c>
      <c r="E24" s="54"/>
      <c r="F24" s="55"/>
      <c r="G24" s="4" t="s">
        <v>35</v>
      </c>
      <c r="H24" s="56">
        <v>1</v>
      </c>
      <c r="I24" s="56">
        <v>1</v>
      </c>
      <c r="J24" s="57">
        <v>1</v>
      </c>
      <c r="K24" s="58">
        <v>3</v>
      </c>
      <c r="L24" s="33">
        <f t="shared" si="8"/>
        <v>22</v>
      </c>
      <c r="M24" s="7"/>
      <c r="N24" s="15" t="e">
        <f t="shared" si="0"/>
        <v>#REF!</v>
      </c>
      <c r="O24" s="16" t="e">
        <f t="shared" si="1"/>
        <v>#REF!</v>
      </c>
      <c r="P24" s="16" t="e">
        <f t="shared" si="2"/>
        <v>#REF!</v>
      </c>
      <c r="Q24" s="16" t="e">
        <f t="shared" si="2"/>
        <v>#REF!</v>
      </c>
      <c r="R24" s="16" t="e">
        <f t="shared" si="2"/>
        <v>#REF!</v>
      </c>
      <c r="S24" s="16" t="e">
        <f t="shared" si="2"/>
        <v>#REF!</v>
      </c>
      <c r="T24" s="16" t="e">
        <f t="shared" si="3"/>
        <v>#REF!</v>
      </c>
      <c r="U24" s="15" t="e">
        <f t="shared" si="4"/>
        <v>#REF!</v>
      </c>
      <c r="V24" s="16" t="e">
        <f t="shared" si="5"/>
        <v>#REF!</v>
      </c>
      <c r="W24" s="16" t="e">
        <f t="shared" si="6"/>
        <v>#REF!</v>
      </c>
      <c r="X24" s="16" t="e">
        <f t="shared" si="6"/>
        <v>#REF!</v>
      </c>
      <c r="Y24" s="16" t="e">
        <f t="shared" si="6"/>
        <v>#REF!</v>
      </c>
      <c r="Z24" s="16" t="e">
        <f t="shared" si="6"/>
        <v>#REF!</v>
      </c>
      <c r="AA24" s="16" t="e">
        <f t="shared" si="7"/>
        <v>#REF!</v>
      </c>
      <c r="AB24" s="15"/>
      <c r="AC24" s="15"/>
    </row>
    <row r="25" spans="2:31" s="42" customFormat="1" ht="16.5" customHeight="1" x14ac:dyDescent="0.15">
      <c r="B25" s="7"/>
      <c r="C25" s="49">
        <v>7</v>
      </c>
      <c r="D25" s="50">
        <v>45389</v>
      </c>
      <c r="E25" s="54">
        <v>5000</v>
      </c>
      <c r="F25" s="55" t="s">
        <v>26</v>
      </c>
      <c r="G25" s="4">
        <v>2</v>
      </c>
      <c r="H25" s="56"/>
      <c r="I25" s="56">
        <v>1</v>
      </c>
      <c r="J25" s="57"/>
      <c r="K25" s="58">
        <v>3</v>
      </c>
      <c r="L25" s="33">
        <f t="shared" si="8"/>
        <v>25</v>
      </c>
      <c r="M25" s="7"/>
      <c r="N25" s="15" t="e">
        <f t="shared" si="0"/>
        <v>#REF!</v>
      </c>
      <c r="O25" s="16" t="e">
        <f t="shared" si="1"/>
        <v>#REF!</v>
      </c>
      <c r="P25" s="16" t="e">
        <f t="shared" si="2"/>
        <v>#REF!</v>
      </c>
      <c r="Q25" s="16" t="e">
        <f t="shared" si="2"/>
        <v>#REF!</v>
      </c>
      <c r="R25" s="16" t="e">
        <f t="shared" si="2"/>
        <v>#REF!</v>
      </c>
      <c r="S25" s="16" t="e">
        <f t="shared" si="2"/>
        <v>#REF!</v>
      </c>
      <c r="T25" s="16" t="e">
        <f t="shared" si="3"/>
        <v>#REF!</v>
      </c>
      <c r="U25" s="15" t="e">
        <f t="shared" si="4"/>
        <v>#REF!</v>
      </c>
      <c r="V25" s="16" t="e">
        <f t="shared" si="5"/>
        <v>#REF!</v>
      </c>
      <c r="W25" s="16" t="e">
        <f t="shared" si="6"/>
        <v>#REF!</v>
      </c>
      <c r="X25" s="16" t="e">
        <f t="shared" si="6"/>
        <v>#REF!</v>
      </c>
      <c r="Y25" s="16" t="e">
        <f t="shared" si="6"/>
        <v>#REF!</v>
      </c>
      <c r="Z25" s="16" t="e">
        <f t="shared" si="6"/>
        <v>#REF!</v>
      </c>
      <c r="AA25" s="16" t="e">
        <f t="shared" si="7"/>
        <v>#REF!</v>
      </c>
      <c r="AB25" s="15"/>
      <c r="AC25" s="15"/>
    </row>
    <row r="26" spans="2:31" s="42" customFormat="1" ht="16.5" customHeight="1" x14ac:dyDescent="0.15">
      <c r="B26" s="7"/>
      <c r="C26" s="49">
        <v>8</v>
      </c>
      <c r="D26" s="50">
        <v>45390</v>
      </c>
      <c r="E26" s="54"/>
      <c r="F26" s="55"/>
      <c r="G26" s="4" t="s">
        <v>35</v>
      </c>
      <c r="H26" s="56">
        <v>1</v>
      </c>
      <c r="I26" s="56">
        <v>1</v>
      </c>
      <c r="J26" s="57"/>
      <c r="K26" s="58">
        <v>2</v>
      </c>
      <c r="L26" s="33">
        <f t="shared" si="8"/>
        <v>27</v>
      </c>
      <c r="M26" s="7"/>
      <c r="N26" s="15" t="e">
        <f t="shared" si="0"/>
        <v>#REF!</v>
      </c>
      <c r="O26" s="16" t="e">
        <f t="shared" si="1"/>
        <v>#REF!</v>
      </c>
      <c r="P26" s="16" t="e">
        <f t="shared" si="2"/>
        <v>#REF!</v>
      </c>
      <c r="Q26" s="16" t="e">
        <f t="shared" si="2"/>
        <v>#REF!</v>
      </c>
      <c r="R26" s="16" t="e">
        <f t="shared" si="2"/>
        <v>#REF!</v>
      </c>
      <c r="S26" s="16" t="e">
        <f t="shared" si="2"/>
        <v>#REF!</v>
      </c>
      <c r="T26" s="16" t="e">
        <f t="shared" si="3"/>
        <v>#REF!</v>
      </c>
      <c r="U26" s="15" t="e">
        <f t="shared" si="4"/>
        <v>#REF!</v>
      </c>
      <c r="V26" s="16" t="e">
        <f t="shared" si="5"/>
        <v>#REF!</v>
      </c>
      <c r="W26" s="16" t="e">
        <f t="shared" si="6"/>
        <v>#REF!</v>
      </c>
      <c r="X26" s="16" t="e">
        <f t="shared" si="6"/>
        <v>#REF!</v>
      </c>
      <c r="Y26" s="16" t="e">
        <f t="shared" si="6"/>
        <v>#REF!</v>
      </c>
      <c r="Z26" s="16" t="e">
        <f t="shared" si="6"/>
        <v>#REF!</v>
      </c>
      <c r="AA26" s="16" t="e">
        <f t="shared" si="7"/>
        <v>#REF!</v>
      </c>
      <c r="AB26" s="15"/>
      <c r="AC26" s="15"/>
    </row>
    <row r="27" spans="2:31" s="42" customFormat="1" ht="16.5" customHeight="1" x14ac:dyDescent="0.15">
      <c r="B27" s="7"/>
      <c r="C27" s="49">
        <v>9</v>
      </c>
      <c r="D27" s="50">
        <v>45391</v>
      </c>
      <c r="E27" s="54">
        <v>20</v>
      </c>
      <c r="F27" s="55" t="s">
        <v>13</v>
      </c>
      <c r="G27" s="4">
        <v>1</v>
      </c>
      <c r="H27" s="56"/>
      <c r="I27" s="56">
        <v>1</v>
      </c>
      <c r="J27" s="57"/>
      <c r="K27" s="58">
        <v>2</v>
      </c>
      <c r="L27" s="33">
        <f t="shared" si="8"/>
        <v>29</v>
      </c>
      <c r="M27" s="7"/>
      <c r="N27" s="15" t="e">
        <f t="shared" si="0"/>
        <v>#REF!</v>
      </c>
      <c r="O27" s="16" t="e">
        <f t="shared" si="1"/>
        <v>#REF!</v>
      </c>
      <c r="P27" s="16" t="e">
        <f t="shared" si="2"/>
        <v>#REF!</v>
      </c>
      <c r="Q27" s="16" t="e">
        <f t="shared" si="2"/>
        <v>#REF!</v>
      </c>
      <c r="R27" s="16" t="e">
        <f t="shared" si="2"/>
        <v>#REF!</v>
      </c>
      <c r="S27" s="16" t="e">
        <f t="shared" si="2"/>
        <v>#REF!</v>
      </c>
      <c r="T27" s="16" t="e">
        <f t="shared" si="3"/>
        <v>#REF!</v>
      </c>
      <c r="U27" s="15" t="e">
        <f t="shared" si="4"/>
        <v>#REF!</v>
      </c>
      <c r="V27" s="16" t="e">
        <f t="shared" si="5"/>
        <v>#REF!</v>
      </c>
      <c r="W27" s="16" t="e">
        <f t="shared" si="6"/>
        <v>#REF!</v>
      </c>
      <c r="X27" s="16" t="e">
        <f t="shared" si="6"/>
        <v>#REF!</v>
      </c>
      <c r="Y27" s="16" t="e">
        <f t="shared" si="6"/>
        <v>#REF!</v>
      </c>
      <c r="Z27" s="16" t="e">
        <f t="shared" si="6"/>
        <v>#REF!</v>
      </c>
      <c r="AA27" s="16" t="e">
        <f t="shared" si="7"/>
        <v>#REF!</v>
      </c>
      <c r="AB27" s="15"/>
      <c r="AC27" s="15"/>
    </row>
    <row r="28" spans="2:31" s="42" customFormat="1" ht="16.5" customHeight="1" x14ac:dyDescent="0.15">
      <c r="B28" s="7"/>
      <c r="C28" s="49">
        <v>10</v>
      </c>
      <c r="D28" s="50">
        <v>45392</v>
      </c>
      <c r="E28" s="54">
        <v>5000</v>
      </c>
      <c r="F28" s="55" t="s">
        <v>27</v>
      </c>
      <c r="G28" s="4">
        <v>2</v>
      </c>
      <c r="H28" s="56"/>
      <c r="I28" s="56">
        <v>1</v>
      </c>
      <c r="J28" s="57"/>
      <c r="K28" s="58">
        <v>3</v>
      </c>
      <c r="L28" s="33">
        <f t="shared" si="8"/>
        <v>32</v>
      </c>
      <c r="M28" s="7"/>
      <c r="N28" s="15" t="e">
        <f t="shared" si="0"/>
        <v>#REF!</v>
      </c>
      <c r="O28" s="16" t="e">
        <f t="shared" si="1"/>
        <v>#REF!</v>
      </c>
      <c r="P28" s="16" t="e">
        <f t="shared" si="2"/>
        <v>#REF!</v>
      </c>
      <c r="Q28" s="16" t="e">
        <f t="shared" si="2"/>
        <v>#REF!</v>
      </c>
      <c r="R28" s="16" t="e">
        <f t="shared" si="2"/>
        <v>#REF!</v>
      </c>
      <c r="S28" s="16" t="e">
        <f t="shared" si="2"/>
        <v>#REF!</v>
      </c>
      <c r="T28" s="16" t="e">
        <f t="shared" si="3"/>
        <v>#REF!</v>
      </c>
      <c r="U28" s="15" t="e">
        <f t="shared" si="4"/>
        <v>#REF!</v>
      </c>
      <c r="V28" s="16" t="e">
        <f t="shared" si="5"/>
        <v>#REF!</v>
      </c>
      <c r="W28" s="16" t="e">
        <f t="shared" si="6"/>
        <v>#REF!</v>
      </c>
      <c r="X28" s="16" t="e">
        <f t="shared" si="6"/>
        <v>#REF!</v>
      </c>
      <c r="Y28" s="16" t="e">
        <f t="shared" si="6"/>
        <v>#REF!</v>
      </c>
      <c r="Z28" s="16" t="e">
        <f t="shared" si="6"/>
        <v>#REF!</v>
      </c>
      <c r="AA28" s="16" t="e">
        <f t="shared" si="7"/>
        <v>#REF!</v>
      </c>
      <c r="AB28" s="15"/>
      <c r="AC28" s="15"/>
    </row>
    <row r="29" spans="2:31" s="42" customFormat="1" ht="16.5" customHeight="1" x14ac:dyDescent="0.15">
      <c r="B29" s="7"/>
      <c r="C29" s="49">
        <v>11</v>
      </c>
      <c r="D29" s="50">
        <v>45393</v>
      </c>
      <c r="E29" s="54">
        <v>40</v>
      </c>
      <c r="F29" s="55" t="s">
        <v>13</v>
      </c>
      <c r="G29" s="4">
        <v>2</v>
      </c>
      <c r="H29" s="56"/>
      <c r="I29" s="56">
        <v>1</v>
      </c>
      <c r="J29" s="57">
        <v>1</v>
      </c>
      <c r="K29" s="58">
        <v>4</v>
      </c>
      <c r="L29" s="33">
        <f t="shared" si="8"/>
        <v>36</v>
      </c>
      <c r="M29" s="7"/>
      <c r="N29" s="15" t="e">
        <f t="shared" si="0"/>
        <v>#REF!</v>
      </c>
      <c r="O29" s="16" t="e">
        <f t="shared" si="1"/>
        <v>#REF!</v>
      </c>
      <c r="P29" s="16" t="e">
        <f t="shared" si="2"/>
        <v>#REF!</v>
      </c>
      <c r="Q29" s="16" t="e">
        <f t="shared" si="2"/>
        <v>#REF!</v>
      </c>
      <c r="R29" s="16" t="e">
        <f t="shared" si="2"/>
        <v>#REF!</v>
      </c>
      <c r="S29" s="16" t="e">
        <f t="shared" si="2"/>
        <v>#REF!</v>
      </c>
      <c r="T29" s="16" t="e">
        <f t="shared" si="3"/>
        <v>#REF!</v>
      </c>
      <c r="U29" s="15" t="e">
        <f t="shared" si="4"/>
        <v>#REF!</v>
      </c>
      <c r="V29" s="16" t="e">
        <f t="shared" si="5"/>
        <v>#REF!</v>
      </c>
      <c r="W29" s="16" t="e">
        <f t="shared" si="6"/>
        <v>#REF!</v>
      </c>
      <c r="X29" s="16" t="e">
        <f t="shared" si="6"/>
        <v>#REF!</v>
      </c>
      <c r="Y29" s="16" t="e">
        <f t="shared" si="6"/>
        <v>#REF!</v>
      </c>
      <c r="Z29" s="16" t="e">
        <f t="shared" si="6"/>
        <v>#REF!</v>
      </c>
      <c r="AA29" s="16" t="e">
        <f t="shared" si="7"/>
        <v>#REF!</v>
      </c>
      <c r="AB29" s="15"/>
      <c r="AC29" s="15"/>
    </row>
    <row r="30" spans="2:31" s="42" customFormat="1" ht="16.5" customHeight="1" x14ac:dyDescent="0.15">
      <c r="B30" s="7"/>
      <c r="C30" s="49">
        <v>12</v>
      </c>
      <c r="D30" s="50">
        <v>45394</v>
      </c>
      <c r="E30" s="54"/>
      <c r="F30" s="55"/>
      <c r="G30" s="4" t="s">
        <v>35</v>
      </c>
      <c r="H30" s="56">
        <v>1</v>
      </c>
      <c r="I30" s="56">
        <v>1</v>
      </c>
      <c r="J30" s="57">
        <v>1</v>
      </c>
      <c r="K30" s="58">
        <v>3</v>
      </c>
      <c r="L30" s="33">
        <f t="shared" si="8"/>
        <v>39</v>
      </c>
      <c r="M30" s="7"/>
      <c r="N30" s="15" t="e">
        <f t="shared" si="0"/>
        <v>#REF!</v>
      </c>
      <c r="O30" s="16" t="e">
        <f t="shared" si="1"/>
        <v>#REF!</v>
      </c>
      <c r="P30" s="16" t="e">
        <f t="shared" si="2"/>
        <v>#REF!</v>
      </c>
      <c r="Q30" s="16" t="e">
        <f t="shared" si="2"/>
        <v>#REF!</v>
      </c>
      <c r="R30" s="16" t="e">
        <f t="shared" si="2"/>
        <v>#REF!</v>
      </c>
      <c r="S30" s="16" t="e">
        <f t="shared" si="2"/>
        <v>#REF!</v>
      </c>
      <c r="T30" s="16" t="e">
        <f t="shared" si="3"/>
        <v>#REF!</v>
      </c>
      <c r="U30" s="15" t="e">
        <f t="shared" si="4"/>
        <v>#REF!</v>
      </c>
      <c r="V30" s="16" t="e">
        <f t="shared" si="5"/>
        <v>#REF!</v>
      </c>
      <c r="W30" s="16" t="e">
        <f t="shared" si="6"/>
        <v>#REF!</v>
      </c>
      <c r="X30" s="16" t="e">
        <f t="shared" si="6"/>
        <v>#REF!</v>
      </c>
      <c r="Y30" s="16" t="e">
        <f t="shared" si="6"/>
        <v>#REF!</v>
      </c>
      <c r="Z30" s="16" t="e">
        <f t="shared" si="6"/>
        <v>#REF!</v>
      </c>
      <c r="AA30" s="16" t="e">
        <f t="shared" si="7"/>
        <v>#REF!</v>
      </c>
      <c r="AB30" s="15"/>
      <c r="AC30" s="15"/>
    </row>
    <row r="31" spans="2:31" s="42" customFormat="1" ht="16.5" customHeight="1" x14ac:dyDescent="0.15">
      <c r="B31" s="7"/>
      <c r="C31" s="49">
        <v>13</v>
      </c>
      <c r="D31" s="50">
        <v>45395</v>
      </c>
      <c r="E31" s="54"/>
      <c r="F31" s="55"/>
      <c r="G31" s="4" t="s">
        <v>35</v>
      </c>
      <c r="H31" s="56">
        <v>1</v>
      </c>
      <c r="I31" s="56">
        <v>1</v>
      </c>
      <c r="J31" s="57"/>
      <c r="K31" s="58">
        <v>2</v>
      </c>
      <c r="L31" s="33">
        <f t="shared" si="8"/>
        <v>41</v>
      </c>
      <c r="M31" s="7"/>
      <c r="N31" s="15" t="e">
        <f t="shared" si="0"/>
        <v>#REF!</v>
      </c>
      <c r="O31" s="16" t="e">
        <f t="shared" si="1"/>
        <v>#REF!</v>
      </c>
      <c r="P31" s="16" t="e">
        <f t="shared" si="2"/>
        <v>#REF!</v>
      </c>
      <c r="Q31" s="16" t="e">
        <f t="shared" si="2"/>
        <v>#REF!</v>
      </c>
      <c r="R31" s="16" t="e">
        <f t="shared" si="2"/>
        <v>#REF!</v>
      </c>
      <c r="S31" s="16" t="e">
        <f t="shared" si="2"/>
        <v>#REF!</v>
      </c>
      <c r="T31" s="16" t="e">
        <f t="shared" si="3"/>
        <v>#REF!</v>
      </c>
      <c r="U31" s="15" t="e">
        <f t="shared" si="4"/>
        <v>#REF!</v>
      </c>
      <c r="V31" s="16" t="e">
        <f t="shared" si="5"/>
        <v>#REF!</v>
      </c>
      <c r="W31" s="16" t="e">
        <f t="shared" si="6"/>
        <v>#REF!</v>
      </c>
      <c r="X31" s="16" t="e">
        <f t="shared" si="6"/>
        <v>#REF!</v>
      </c>
      <c r="Y31" s="16" t="e">
        <f t="shared" si="6"/>
        <v>#REF!</v>
      </c>
      <c r="Z31" s="16" t="e">
        <f t="shared" si="6"/>
        <v>#REF!</v>
      </c>
      <c r="AA31" s="16" t="e">
        <f t="shared" si="7"/>
        <v>#REF!</v>
      </c>
      <c r="AB31" s="15"/>
      <c r="AC31" s="15"/>
    </row>
    <row r="32" spans="2:31" s="42" customFormat="1" ht="16.5" customHeight="1" x14ac:dyDescent="0.15">
      <c r="B32" s="7"/>
      <c r="C32" s="49">
        <v>14</v>
      </c>
      <c r="D32" s="50">
        <v>45396</v>
      </c>
      <c r="E32" s="54"/>
      <c r="F32" s="55"/>
      <c r="G32" s="4" t="s">
        <v>35</v>
      </c>
      <c r="H32" s="56">
        <v>1</v>
      </c>
      <c r="I32" s="56">
        <v>1</v>
      </c>
      <c r="J32" s="57"/>
      <c r="K32" s="58">
        <v>2</v>
      </c>
      <c r="L32" s="33">
        <f t="shared" si="8"/>
        <v>43</v>
      </c>
      <c r="M32" s="7"/>
      <c r="N32" s="15" t="e">
        <f t="shared" si="0"/>
        <v>#REF!</v>
      </c>
      <c r="O32" s="16" t="e">
        <f t="shared" si="1"/>
        <v>#REF!</v>
      </c>
      <c r="P32" s="16" t="e">
        <f t="shared" si="2"/>
        <v>#REF!</v>
      </c>
      <c r="Q32" s="16" t="e">
        <f t="shared" si="2"/>
        <v>#REF!</v>
      </c>
      <c r="R32" s="16" t="e">
        <f t="shared" si="2"/>
        <v>#REF!</v>
      </c>
      <c r="S32" s="16" t="e">
        <f t="shared" si="2"/>
        <v>#REF!</v>
      </c>
      <c r="T32" s="16" t="e">
        <f t="shared" si="3"/>
        <v>#REF!</v>
      </c>
      <c r="U32" s="15" t="e">
        <f t="shared" si="4"/>
        <v>#REF!</v>
      </c>
      <c r="V32" s="16" t="e">
        <f t="shared" si="5"/>
        <v>#REF!</v>
      </c>
      <c r="W32" s="16" t="e">
        <f t="shared" si="6"/>
        <v>#REF!</v>
      </c>
      <c r="X32" s="16" t="e">
        <f t="shared" si="6"/>
        <v>#REF!</v>
      </c>
      <c r="Y32" s="16" t="e">
        <f t="shared" si="6"/>
        <v>#REF!</v>
      </c>
      <c r="Z32" s="16" t="e">
        <f t="shared" si="6"/>
        <v>#REF!</v>
      </c>
      <c r="AA32" s="16" t="e">
        <f t="shared" si="7"/>
        <v>#REF!</v>
      </c>
      <c r="AB32" s="15"/>
      <c r="AC32" s="15"/>
    </row>
    <row r="33" spans="2:29" ht="16.5" customHeight="1" x14ac:dyDescent="0.15">
      <c r="C33" s="49">
        <v>15</v>
      </c>
      <c r="D33" s="50">
        <v>45397</v>
      </c>
      <c r="E33" s="54">
        <v>40</v>
      </c>
      <c r="F33" s="55" t="s">
        <v>13</v>
      </c>
      <c r="G33" s="4">
        <v>2</v>
      </c>
      <c r="H33" s="56"/>
      <c r="I33" s="56">
        <v>1</v>
      </c>
      <c r="J33" s="57"/>
      <c r="K33" s="58">
        <v>3</v>
      </c>
      <c r="L33" s="33">
        <f>L32+K33</f>
        <v>46</v>
      </c>
      <c r="N33" s="15" t="e">
        <f t="shared" si="0"/>
        <v>#REF!</v>
      </c>
      <c r="O33" s="16" t="e">
        <f t="shared" si="1"/>
        <v>#REF!</v>
      </c>
      <c r="P33" s="16" t="e">
        <f t="shared" si="2"/>
        <v>#REF!</v>
      </c>
      <c r="Q33" s="16" t="e">
        <f t="shared" si="2"/>
        <v>#REF!</v>
      </c>
      <c r="R33" s="16" t="e">
        <f t="shared" si="2"/>
        <v>#REF!</v>
      </c>
      <c r="S33" s="16" t="e">
        <f t="shared" si="2"/>
        <v>#REF!</v>
      </c>
      <c r="T33" s="16" t="e">
        <f t="shared" si="3"/>
        <v>#REF!</v>
      </c>
      <c r="U33" s="15" t="e">
        <f t="shared" si="4"/>
        <v>#REF!</v>
      </c>
      <c r="V33" s="16" t="e">
        <f t="shared" si="5"/>
        <v>#REF!</v>
      </c>
      <c r="W33" s="16" t="e">
        <f t="shared" si="6"/>
        <v>#REF!</v>
      </c>
      <c r="X33" s="16" t="e">
        <f t="shared" si="6"/>
        <v>#REF!</v>
      </c>
      <c r="Y33" s="16" t="e">
        <f t="shared" si="6"/>
        <v>#REF!</v>
      </c>
      <c r="Z33" s="16" t="e">
        <f t="shared" si="6"/>
        <v>#REF!</v>
      </c>
      <c r="AA33" s="16" t="e">
        <f t="shared" si="7"/>
        <v>#REF!</v>
      </c>
    </row>
    <row r="34" spans="2:29" ht="16.5" customHeight="1" x14ac:dyDescent="0.15">
      <c r="C34" s="49">
        <v>16</v>
      </c>
      <c r="D34" s="50">
        <v>45398</v>
      </c>
      <c r="E34" s="54">
        <v>40</v>
      </c>
      <c r="F34" s="55" t="s">
        <v>13</v>
      </c>
      <c r="G34" s="4">
        <v>2</v>
      </c>
      <c r="H34" s="56"/>
      <c r="I34" s="56">
        <v>1</v>
      </c>
      <c r="J34" s="57"/>
      <c r="K34" s="58">
        <v>3</v>
      </c>
      <c r="L34" s="33">
        <f t="shared" si="8"/>
        <v>49</v>
      </c>
      <c r="N34" s="15" t="e">
        <f t="shared" si="0"/>
        <v>#REF!</v>
      </c>
      <c r="O34" s="16" t="e">
        <f t="shared" si="1"/>
        <v>#REF!</v>
      </c>
      <c r="P34" s="16" t="e">
        <f t="shared" si="2"/>
        <v>#REF!</v>
      </c>
      <c r="Q34" s="16" t="e">
        <f t="shared" si="2"/>
        <v>#REF!</v>
      </c>
      <c r="R34" s="16" t="e">
        <f t="shared" si="2"/>
        <v>#REF!</v>
      </c>
      <c r="S34" s="16" t="e">
        <f t="shared" si="2"/>
        <v>#REF!</v>
      </c>
      <c r="T34" s="16" t="e">
        <f t="shared" si="3"/>
        <v>#REF!</v>
      </c>
      <c r="U34" s="15" t="e">
        <f t="shared" si="4"/>
        <v>#REF!</v>
      </c>
      <c r="V34" s="16" t="e">
        <f t="shared" si="5"/>
        <v>#REF!</v>
      </c>
      <c r="W34" s="16" t="e">
        <f t="shared" si="6"/>
        <v>#REF!</v>
      </c>
      <c r="X34" s="16" t="e">
        <f t="shared" si="6"/>
        <v>#REF!</v>
      </c>
      <c r="Y34" s="16" t="e">
        <f t="shared" si="6"/>
        <v>#REF!</v>
      </c>
      <c r="Z34" s="16" t="e">
        <f t="shared" si="6"/>
        <v>#REF!</v>
      </c>
      <c r="AA34" s="16" t="e">
        <f t="shared" si="7"/>
        <v>#REF!</v>
      </c>
    </row>
    <row r="35" spans="2:29" ht="16.5" customHeight="1" x14ac:dyDescent="0.15">
      <c r="B35" s="35"/>
      <c r="C35" s="49">
        <v>17</v>
      </c>
      <c r="D35" s="50">
        <v>45399</v>
      </c>
      <c r="E35" s="54"/>
      <c r="F35" s="55"/>
      <c r="G35" s="4" t="s">
        <v>35</v>
      </c>
      <c r="H35" s="56">
        <v>1</v>
      </c>
      <c r="I35" s="56">
        <v>1</v>
      </c>
      <c r="J35" s="57"/>
      <c r="K35" s="58">
        <v>2</v>
      </c>
      <c r="L35" s="33">
        <f>L34+K35</f>
        <v>51</v>
      </c>
      <c r="N35" s="15" t="e">
        <f t="shared" si="0"/>
        <v>#REF!</v>
      </c>
      <c r="O35" s="16" t="e">
        <f t="shared" si="1"/>
        <v>#REF!</v>
      </c>
      <c r="P35" s="16" t="e">
        <f t="shared" si="2"/>
        <v>#REF!</v>
      </c>
      <c r="Q35" s="16" t="e">
        <f t="shared" si="2"/>
        <v>#REF!</v>
      </c>
      <c r="R35" s="16" t="e">
        <f t="shared" si="2"/>
        <v>#REF!</v>
      </c>
      <c r="S35" s="16" t="e">
        <f t="shared" si="2"/>
        <v>#REF!</v>
      </c>
      <c r="T35" s="16" t="e">
        <f t="shared" si="3"/>
        <v>#REF!</v>
      </c>
      <c r="U35" s="15" t="e">
        <f t="shared" si="4"/>
        <v>#REF!</v>
      </c>
      <c r="V35" s="16" t="e">
        <f t="shared" si="5"/>
        <v>#REF!</v>
      </c>
      <c r="W35" s="16" t="e">
        <f t="shared" si="6"/>
        <v>#REF!</v>
      </c>
      <c r="X35" s="16" t="e">
        <f t="shared" si="6"/>
        <v>#REF!</v>
      </c>
      <c r="Y35" s="16" t="e">
        <f t="shared" si="6"/>
        <v>#REF!</v>
      </c>
      <c r="Z35" s="16" t="e">
        <f t="shared" si="6"/>
        <v>#REF!</v>
      </c>
      <c r="AA35" s="16" t="e">
        <f t="shared" si="7"/>
        <v>#REF!</v>
      </c>
    </row>
    <row r="36" spans="2:29" ht="16.5" customHeight="1" thickBot="1" x14ac:dyDescent="0.2">
      <c r="B36" s="35"/>
      <c r="C36" s="59">
        <v>18</v>
      </c>
      <c r="D36" s="60">
        <v>45400</v>
      </c>
      <c r="E36" s="61">
        <v>40</v>
      </c>
      <c r="F36" s="62" t="s">
        <v>13</v>
      </c>
      <c r="G36" s="5">
        <v>2</v>
      </c>
      <c r="H36" s="63"/>
      <c r="I36" s="63">
        <v>1</v>
      </c>
      <c r="J36" s="64">
        <v>1</v>
      </c>
      <c r="K36" s="65">
        <v>4</v>
      </c>
      <c r="L36" s="78">
        <f>L35+K36</f>
        <v>55</v>
      </c>
      <c r="N36" s="15" t="e">
        <f t="shared" si="0"/>
        <v>#REF!</v>
      </c>
      <c r="O36" s="16" t="e">
        <f t="shared" si="1"/>
        <v>#REF!</v>
      </c>
      <c r="P36" s="16" t="e">
        <f t="shared" ref="P36:S49" si="9">IF(AND($E36&gt;=O$18,$E36&lt;P$18),P$16,0)</f>
        <v>#REF!</v>
      </c>
      <c r="Q36" s="16" t="e">
        <f t="shared" si="9"/>
        <v>#REF!</v>
      </c>
      <c r="R36" s="16" t="e">
        <f t="shared" si="9"/>
        <v>#REF!</v>
      </c>
      <c r="S36" s="16" t="e">
        <f t="shared" si="9"/>
        <v>#REF!</v>
      </c>
      <c r="T36" s="16" t="e">
        <f t="shared" si="3"/>
        <v>#REF!</v>
      </c>
      <c r="U36" s="15" t="e">
        <f t="shared" si="4"/>
        <v>#REF!</v>
      </c>
      <c r="V36" s="16" t="e">
        <f t="shared" si="5"/>
        <v>#REF!</v>
      </c>
      <c r="W36" s="16" t="e">
        <f t="shared" ref="W36:Z49" si="10">IF(AND($E36&gt;=V$18,$E36&lt;W$18),W$16,0)</f>
        <v>#REF!</v>
      </c>
      <c r="X36" s="16" t="e">
        <f t="shared" si="10"/>
        <v>#REF!</v>
      </c>
      <c r="Y36" s="16" t="e">
        <f t="shared" si="10"/>
        <v>#REF!</v>
      </c>
      <c r="Z36" s="16" t="e">
        <f t="shared" si="10"/>
        <v>#REF!</v>
      </c>
      <c r="AA36" s="16" t="e">
        <f t="shared" si="7"/>
        <v>#REF!</v>
      </c>
    </row>
    <row r="37" spans="2:29" ht="16.5" customHeight="1" thickBot="1" x14ac:dyDescent="0.2">
      <c r="B37" s="35"/>
      <c r="C37" s="36">
        <v>19</v>
      </c>
      <c r="D37" s="37">
        <v>45401</v>
      </c>
      <c r="E37" s="66">
        <v>8000</v>
      </c>
      <c r="F37" s="67" t="s">
        <v>14</v>
      </c>
      <c r="G37" s="90">
        <v>4</v>
      </c>
      <c r="H37" s="68">
        <v>1</v>
      </c>
      <c r="I37" s="68">
        <v>1</v>
      </c>
      <c r="J37" s="69">
        <v>1</v>
      </c>
      <c r="K37" s="38">
        <v>14</v>
      </c>
      <c r="L37" s="79">
        <f>L36+K37</f>
        <v>69</v>
      </c>
      <c r="N37" s="15" t="e">
        <f t="shared" si="0"/>
        <v>#REF!</v>
      </c>
      <c r="O37" s="16" t="e">
        <f t="shared" si="1"/>
        <v>#REF!</v>
      </c>
      <c r="P37" s="16" t="e">
        <f t="shared" si="9"/>
        <v>#REF!</v>
      </c>
      <c r="Q37" s="16" t="e">
        <f t="shared" si="9"/>
        <v>#REF!</v>
      </c>
      <c r="R37" s="16" t="e">
        <f t="shared" si="9"/>
        <v>#REF!</v>
      </c>
      <c r="S37" s="16" t="e">
        <f t="shared" si="9"/>
        <v>#REF!</v>
      </c>
      <c r="T37" s="16" t="e">
        <f t="shared" si="3"/>
        <v>#REF!</v>
      </c>
      <c r="U37" s="15" t="e">
        <f t="shared" si="4"/>
        <v>#REF!</v>
      </c>
      <c r="V37" s="16" t="e">
        <f t="shared" si="5"/>
        <v>#REF!</v>
      </c>
      <c r="W37" s="16" t="e">
        <f t="shared" si="10"/>
        <v>#REF!</v>
      </c>
      <c r="X37" s="16" t="e">
        <f t="shared" si="10"/>
        <v>#REF!</v>
      </c>
      <c r="Y37" s="16" t="e">
        <f t="shared" si="10"/>
        <v>#REF!</v>
      </c>
      <c r="Z37" s="16" t="e">
        <f t="shared" si="10"/>
        <v>#REF!</v>
      </c>
      <c r="AA37" s="16" t="e">
        <f t="shared" si="7"/>
        <v>#REF!</v>
      </c>
    </row>
    <row r="38" spans="2:29" ht="16.5" customHeight="1" x14ac:dyDescent="0.15">
      <c r="B38" s="39"/>
      <c r="C38" s="70">
        <v>20</v>
      </c>
      <c r="D38" s="71">
        <v>45402</v>
      </c>
      <c r="E38" s="72"/>
      <c r="F38" s="73"/>
      <c r="G38" s="3" t="s">
        <v>35</v>
      </c>
      <c r="H38" s="51">
        <v>1</v>
      </c>
      <c r="I38" s="51">
        <v>1</v>
      </c>
      <c r="J38" s="52"/>
      <c r="K38" s="53">
        <v>2</v>
      </c>
      <c r="L38" s="32">
        <f>L37+K38</f>
        <v>71</v>
      </c>
      <c r="N38" s="15" t="e">
        <f t="shared" si="0"/>
        <v>#REF!</v>
      </c>
      <c r="O38" s="16" t="e">
        <f t="shared" si="1"/>
        <v>#REF!</v>
      </c>
      <c r="P38" s="16" t="e">
        <f t="shared" si="9"/>
        <v>#REF!</v>
      </c>
      <c r="Q38" s="16" t="e">
        <f t="shared" si="9"/>
        <v>#REF!</v>
      </c>
      <c r="R38" s="16" t="e">
        <f t="shared" si="9"/>
        <v>#REF!</v>
      </c>
      <c r="S38" s="16" t="e">
        <f t="shared" si="9"/>
        <v>#REF!</v>
      </c>
      <c r="T38" s="16" t="e">
        <f t="shared" si="3"/>
        <v>#REF!</v>
      </c>
      <c r="U38" s="15" t="e">
        <f t="shared" si="4"/>
        <v>#REF!</v>
      </c>
      <c r="V38" s="16" t="e">
        <f t="shared" si="5"/>
        <v>#REF!</v>
      </c>
      <c r="W38" s="16" t="e">
        <f t="shared" si="10"/>
        <v>#REF!</v>
      </c>
      <c r="X38" s="16" t="e">
        <f t="shared" si="10"/>
        <v>#REF!</v>
      </c>
      <c r="Y38" s="16" t="e">
        <f t="shared" si="10"/>
        <v>#REF!</v>
      </c>
      <c r="Z38" s="16" t="e">
        <f t="shared" si="10"/>
        <v>#REF!</v>
      </c>
      <c r="AA38" s="16" t="e">
        <f t="shared" si="7"/>
        <v>#REF!</v>
      </c>
    </row>
    <row r="39" spans="2:29" ht="16.5" customHeight="1" x14ac:dyDescent="0.15">
      <c r="B39" s="35"/>
      <c r="C39" s="49">
        <v>21</v>
      </c>
      <c r="D39" s="50">
        <v>45403</v>
      </c>
      <c r="E39" s="54">
        <v>30</v>
      </c>
      <c r="F39" s="55" t="s">
        <v>13</v>
      </c>
      <c r="G39" s="4">
        <v>1</v>
      </c>
      <c r="H39" s="56"/>
      <c r="I39" s="56">
        <v>1</v>
      </c>
      <c r="J39" s="57"/>
      <c r="K39" s="58">
        <v>2</v>
      </c>
      <c r="L39" s="33">
        <f>L38+K39</f>
        <v>73</v>
      </c>
      <c r="N39" s="15" t="e">
        <f t="shared" si="0"/>
        <v>#REF!</v>
      </c>
      <c r="O39" s="16" t="e">
        <f t="shared" si="1"/>
        <v>#REF!</v>
      </c>
      <c r="P39" s="16" t="e">
        <f t="shared" si="9"/>
        <v>#REF!</v>
      </c>
      <c r="Q39" s="16" t="e">
        <f t="shared" si="9"/>
        <v>#REF!</v>
      </c>
      <c r="R39" s="16" t="e">
        <f t="shared" si="9"/>
        <v>#REF!</v>
      </c>
      <c r="S39" s="16" t="e">
        <f t="shared" si="9"/>
        <v>#REF!</v>
      </c>
      <c r="T39" s="16" t="e">
        <f t="shared" si="3"/>
        <v>#REF!</v>
      </c>
      <c r="U39" s="15" t="e">
        <f t="shared" si="4"/>
        <v>#REF!</v>
      </c>
      <c r="V39" s="16" t="e">
        <f t="shared" si="5"/>
        <v>#REF!</v>
      </c>
      <c r="W39" s="16" t="e">
        <f t="shared" si="10"/>
        <v>#REF!</v>
      </c>
      <c r="X39" s="16" t="e">
        <f t="shared" si="10"/>
        <v>#REF!</v>
      </c>
      <c r="Y39" s="16" t="e">
        <f t="shared" si="10"/>
        <v>#REF!</v>
      </c>
      <c r="Z39" s="16" t="e">
        <f t="shared" si="10"/>
        <v>#REF!</v>
      </c>
      <c r="AA39" s="16" t="e">
        <f t="shared" si="7"/>
        <v>#REF!</v>
      </c>
    </row>
    <row r="40" spans="2:29" ht="16.5" customHeight="1" x14ac:dyDescent="0.15">
      <c r="B40" s="35"/>
      <c r="C40" s="49">
        <v>22</v>
      </c>
      <c r="D40" s="50">
        <v>45404</v>
      </c>
      <c r="E40" s="54"/>
      <c r="F40" s="55"/>
      <c r="G40" s="4" t="s">
        <v>35</v>
      </c>
      <c r="H40" s="56">
        <v>1</v>
      </c>
      <c r="I40" s="56">
        <v>1</v>
      </c>
      <c r="J40" s="57"/>
      <c r="K40" s="58">
        <v>2</v>
      </c>
      <c r="L40" s="33">
        <f t="shared" ref="L40:L48" si="11">L39+K40</f>
        <v>75</v>
      </c>
      <c r="N40" s="15" t="e">
        <f t="shared" si="0"/>
        <v>#REF!</v>
      </c>
      <c r="O40" s="16" t="e">
        <f t="shared" si="1"/>
        <v>#REF!</v>
      </c>
      <c r="P40" s="16" t="e">
        <f t="shared" si="9"/>
        <v>#REF!</v>
      </c>
      <c r="Q40" s="16" t="e">
        <f t="shared" si="9"/>
        <v>#REF!</v>
      </c>
      <c r="R40" s="16" t="e">
        <f t="shared" si="9"/>
        <v>#REF!</v>
      </c>
      <c r="S40" s="16" t="e">
        <f t="shared" si="9"/>
        <v>#REF!</v>
      </c>
      <c r="T40" s="16" t="e">
        <f t="shared" si="3"/>
        <v>#REF!</v>
      </c>
      <c r="U40" s="15" t="e">
        <f t="shared" si="4"/>
        <v>#REF!</v>
      </c>
      <c r="V40" s="16" t="e">
        <f t="shared" si="5"/>
        <v>#REF!</v>
      </c>
      <c r="W40" s="16" t="e">
        <f t="shared" si="10"/>
        <v>#REF!</v>
      </c>
      <c r="X40" s="16" t="e">
        <f t="shared" si="10"/>
        <v>#REF!</v>
      </c>
      <c r="Y40" s="16" t="e">
        <f t="shared" si="10"/>
        <v>#REF!</v>
      </c>
      <c r="Z40" s="16" t="e">
        <f t="shared" si="10"/>
        <v>#REF!</v>
      </c>
      <c r="AA40" s="16" t="e">
        <f t="shared" si="7"/>
        <v>#REF!</v>
      </c>
    </row>
    <row r="41" spans="2:29" ht="16.5" customHeight="1" x14ac:dyDescent="0.15">
      <c r="C41" s="49">
        <v>23</v>
      </c>
      <c r="D41" s="50">
        <v>45405</v>
      </c>
      <c r="E41" s="54">
        <v>4000</v>
      </c>
      <c r="F41" s="55" t="s">
        <v>25</v>
      </c>
      <c r="G41" s="4">
        <v>2</v>
      </c>
      <c r="H41" s="56"/>
      <c r="I41" s="56">
        <v>1</v>
      </c>
      <c r="J41" s="57"/>
      <c r="K41" s="58">
        <v>3</v>
      </c>
      <c r="L41" s="33">
        <f t="shared" si="11"/>
        <v>78</v>
      </c>
      <c r="N41" s="15" t="e">
        <f t="shared" si="0"/>
        <v>#REF!</v>
      </c>
      <c r="O41" s="16" t="e">
        <f t="shared" si="1"/>
        <v>#REF!</v>
      </c>
      <c r="P41" s="16" t="e">
        <f t="shared" si="9"/>
        <v>#REF!</v>
      </c>
      <c r="Q41" s="16" t="e">
        <f t="shared" si="9"/>
        <v>#REF!</v>
      </c>
      <c r="R41" s="16" t="e">
        <f t="shared" si="9"/>
        <v>#REF!</v>
      </c>
      <c r="S41" s="16" t="e">
        <f t="shared" si="9"/>
        <v>#REF!</v>
      </c>
      <c r="T41" s="16" t="e">
        <f t="shared" si="3"/>
        <v>#REF!</v>
      </c>
      <c r="U41" s="15" t="e">
        <f t="shared" si="4"/>
        <v>#REF!</v>
      </c>
      <c r="V41" s="16" t="e">
        <f t="shared" si="5"/>
        <v>#REF!</v>
      </c>
      <c r="W41" s="16" t="e">
        <f t="shared" si="10"/>
        <v>#REF!</v>
      </c>
      <c r="X41" s="16" t="e">
        <f t="shared" si="10"/>
        <v>#REF!</v>
      </c>
      <c r="Y41" s="16" t="e">
        <f t="shared" si="10"/>
        <v>#REF!</v>
      </c>
      <c r="Z41" s="16" t="e">
        <f t="shared" si="10"/>
        <v>#REF!</v>
      </c>
      <c r="AA41" s="16" t="e">
        <f t="shared" si="7"/>
        <v>#REF!</v>
      </c>
    </row>
    <row r="42" spans="2:29" ht="16.5" customHeight="1" x14ac:dyDescent="0.15">
      <c r="C42" s="49">
        <v>24</v>
      </c>
      <c r="D42" s="50">
        <v>45406</v>
      </c>
      <c r="E42" s="54">
        <v>20</v>
      </c>
      <c r="F42" s="55" t="s">
        <v>13</v>
      </c>
      <c r="G42" s="4">
        <v>1</v>
      </c>
      <c r="H42" s="56"/>
      <c r="I42" s="56">
        <v>1</v>
      </c>
      <c r="J42" s="57"/>
      <c r="K42" s="58">
        <v>2</v>
      </c>
      <c r="L42" s="33">
        <f t="shared" si="11"/>
        <v>80</v>
      </c>
      <c r="N42" s="15" t="e">
        <f t="shared" si="0"/>
        <v>#REF!</v>
      </c>
      <c r="O42" s="16" t="e">
        <f t="shared" si="1"/>
        <v>#REF!</v>
      </c>
      <c r="P42" s="16" t="e">
        <f t="shared" si="9"/>
        <v>#REF!</v>
      </c>
      <c r="Q42" s="16" t="e">
        <f t="shared" si="9"/>
        <v>#REF!</v>
      </c>
      <c r="R42" s="16" t="e">
        <f t="shared" si="9"/>
        <v>#REF!</v>
      </c>
      <c r="S42" s="16" t="e">
        <f t="shared" si="9"/>
        <v>#REF!</v>
      </c>
      <c r="T42" s="16" t="e">
        <f t="shared" si="3"/>
        <v>#REF!</v>
      </c>
      <c r="U42" s="15" t="e">
        <f t="shared" si="4"/>
        <v>#REF!</v>
      </c>
      <c r="V42" s="16" t="e">
        <f t="shared" si="5"/>
        <v>#REF!</v>
      </c>
      <c r="W42" s="16" t="e">
        <f t="shared" si="10"/>
        <v>#REF!</v>
      </c>
      <c r="X42" s="16" t="e">
        <f t="shared" si="10"/>
        <v>#REF!</v>
      </c>
      <c r="Y42" s="16" t="e">
        <f t="shared" si="10"/>
        <v>#REF!</v>
      </c>
      <c r="Z42" s="16" t="e">
        <f t="shared" si="10"/>
        <v>#REF!</v>
      </c>
      <c r="AA42" s="16" t="e">
        <f t="shared" si="7"/>
        <v>#REF!</v>
      </c>
    </row>
    <row r="43" spans="2:29" ht="16.5" customHeight="1" x14ac:dyDescent="0.15">
      <c r="C43" s="49">
        <v>25</v>
      </c>
      <c r="D43" s="50">
        <v>45407</v>
      </c>
      <c r="E43" s="54"/>
      <c r="F43" s="55"/>
      <c r="G43" s="4"/>
      <c r="H43" s="56"/>
      <c r="I43" s="56">
        <v>1</v>
      </c>
      <c r="J43" s="57">
        <v>1</v>
      </c>
      <c r="K43" s="58">
        <v>2</v>
      </c>
      <c r="L43" s="33">
        <f t="shared" si="11"/>
        <v>82</v>
      </c>
      <c r="N43" s="15" t="e">
        <f t="shared" si="0"/>
        <v>#REF!</v>
      </c>
      <c r="O43" s="16" t="e">
        <f t="shared" si="1"/>
        <v>#REF!</v>
      </c>
      <c r="P43" s="16" t="e">
        <f t="shared" si="9"/>
        <v>#REF!</v>
      </c>
      <c r="Q43" s="16" t="e">
        <f t="shared" si="9"/>
        <v>#REF!</v>
      </c>
      <c r="R43" s="16" t="e">
        <f t="shared" si="9"/>
        <v>#REF!</v>
      </c>
      <c r="S43" s="16" t="e">
        <f t="shared" si="9"/>
        <v>#REF!</v>
      </c>
      <c r="T43" s="16" t="e">
        <f t="shared" si="3"/>
        <v>#REF!</v>
      </c>
      <c r="U43" s="15" t="e">
        <f t="shared" si="4"/>
        <v>#REF!</v>
      </c>
      <c r="V43" s="16" t="e">
        <f t="shared" si="5"/>
        <v>#REF!</v>
      </c>
      <c r="W43" s="16" t="e">
        <f t="shared" si="10"/>
        <v>#REF!</v>
      </c>
      <c r="X43" s="16" t="e">
        <f t="shared" si="10"/>
        <v>#REF!</v>
      </c>
      <c r="Y43" s="16" t="e">
        <f t="shared" si="10"/>
        <v>#REF!</v>
      </c>
      <c r="Z43" s="16" t="e">
        <f t="shared" si="10"/>
        <v>#REF!</v>
      </c>
      <c r="AA43" s="16" t="e">
        <f t="shared" si="7"/>
        <v>#REF!</v>
      </c>
    </row>
    <row r="44" spans="2:29" ht="16.5" customHeight="1" x14ac:dyDescent="0.15">
      <c r="C44" s="49">
        <v>26</v>
      </c>
      <c r="D44" s="50">
        <v>45408</v>
      </c>
      <c r="E44" s="54"/>
      <c r="F44" s="55"/>
      <c r="G44" s="4" t="s">
        <v>35</v>
      </c>
      <c r="H44" s="56">
        <v>1</v>
      </c>
      <c r="I44" s="56">
        <v>1</v>
      </c>
      <c r="J44" s="57">
        <v>1</v>
      </c>
      <c r="K44" s="58">
        <v>3</v>
      </c>
      <c r="L44" s="33">
        <f t="shared" si="11"/>
        <v>85</v>
      </c>
      <c r="N44" s="15" t="e">
        <f t="shared" si="0"/>
        <v>#REF!</v>
      </c>
      <c r="O44" s="16" t="e">
        <f t="shared" si="1"/>
        <v>#REF!</v>
      </c>
      <c r="P44" s="16" t="e">
        <f t="shared" si="9"/>
        <v>#REF!</v>
      </c>
      <c r="Q44" s="16" t="e">
        <f t="shared" si="9"/>
        <v>#REF!</v>
      </c>
      <c r="R44" s="16" t="e">
        <f t="shared" si="9"/>
        <v>#REF!</v>
      </c>
      <c r="S44" s="16" t="e">
        <f t="shared" si="9"/>
        <v>#REF!</v>
      </c>
      <c r="T44" s="16" t="e">
        <f t="shared" si="3"/>
        <v>#REF!</v>
      </c>
      <c r="U44" s="15" t="e">
        <f t="shared" si="4"/>
        <v>#REF!</v>
      </c>
      <c r="V44" s="16" t="e">
        <f t="shared" si="5"/>
        <v>#REF!</v>
      </c>
      <c r="W44" s="16" t="e">
        <f t="shared" si="10"/>
        <v>#REF!</v>
      </c>
      <c r="X44" s="16" t="e">
        <f t="shared" si="10"/>
        <v>#REF!</v>
      </c>
      <c r="Y44" s="16" t="e">
        <f t="shared" si="10"/>
        <v>#REF!</v>
      </c>
      <c r="Z44" s="16" t="e">
        <f t="shared" si="10"/>
        <v>#REF!</v>
      </c>
      <c r="AA44" s="16" t="e">
        <f t="shared" si="7"/>
        <v>#REF!</v>
      </c>
    </row>
    <row r="45" spans="2:29" ht="16.5" customHeight="1" x14ac:dyDescent="0.15">
      <c r="C45" s="49">
        <v>27</v>
      </c>
      <c r="D45" s="50">
        <v>45409</v>
      </c>
      <c r="E45" s="54"/>
      <c r="F45" s="55"/>
      <c r="G45" s="4" t="s">
        <v>35</v>
      </c>
      <c r="H45" s="56">
        <v>1</v>
      </c>
      <c r="I45" s="56">
        <v>1</v>
      </c>
      <c r="J45" s="57"/>
      <c r="K45" s="58">
        <v>2</v>
      </c>
      <c r="L45" s="33">
        <f t="shared" si="11"/>
        <v>87</v>
      </c>
      <c r="N45" s="15" t="e">
        <f t="shared" si="0"/>
        <v>#REF!</v>
      </c>
      <c r="O45" s="16" t="e">
        <f t="shared" si="1"/>
        <v>#REF!</v>
      </c>
      <c r="P45" s="16" t="e">
        <f t="shared" si="9"/>
        <v>#REF!</v>
      </c>
      <c r="Q45" s="16" t="e">
        <f t="shared" si="9"/>
        <v>#REF!</v>
      </c>
      <c r="R45" s="16" t="e">
        <f t="shared" si="9"/>
        <v>#REF!</v>
      </c>
      <c r="S45" s="16" t="e">
        <f t="shared" si="9"/>
        <v>#REF!</v>
      </c>
      <c r="T45" s="16" t="e">
        <f t="shared" si="3"/>
        <v>#REF!</v>
      </c>
      <c r="U45" s="15" t="e">
        <f t="shared" si="4"/>
        <v>#REF!</v>
      </c>
      <c r="V45" s="16" t="e">
        <f t="shared" si="5"/>
        <v>#REF!</v>
      </c>
      <c r="W45" s="16" t="e">
        <f t="shared" si="10"/>
        <v>#REF!</v>
      </c>
      <c r="X45" s="16" t="e">
        <f t="shared" si="10"/>
        <v>#REF!</v>
      </c>
      <c r="Y45" s="16" t="e">
        <f t="shared" si="10"/>
        <v>#REF!</v>
      </c>
      <c r="Z45" s="16" t="e">
        <f t="shared" si="10"/>
        <v>#REF!</v>
      </c>
      <c r="AA45" s="16" t="e">
        <f t="shared" si="7"/>
        <v>#REF!</v>
      </c>
      <c r="AB45" s="40" t="s">
        <v>21</v>
      </c>
      <c r="AC45" s="24"/>
    </row>
    <row r="46" spans="2:29" ht="16.5" customHeight="1" x14ac:dyDescent="0.15">
      <c r="C46" s="49">
        <v>28</v>
      </c>
      <c r="D46" s="50">
        <v>45410</v>
      </c>
      <c r="E46" s="54">
        <v>20</v>
      </c>
      <c r="F46" s="55" t="s">
        <v>13</v>
      </c>
      <c r="G46" s="4">
        <v>1</v>
      </c>
      <c r="H46" s="56"/>
      <c r="I46" s="56">
        <v>1</v>
      </c>
      <c r="J46" s="57"/>
      <c r="K46" s="58">
        <v>2</v>
      </c>
      <c r="L46" s="33">
        <f t="shared" si="11"/>
        <v>89</v>
      </c>
      <c r="N46" s="15" t="e">
        <f t="shared" si="0"/>
        <v>#REF!</v>
      </c>
      <c r="O46" s="16" t="e">
        <f t="shared" si="1"/>
        <v>#REF!</v>
      </c>
      <c r="P46" s="16" t="e">
        <f t="shared" si="9"/>
        <v>#REF!</v>
      </c>
      <c r="Q46" s="16" t="e">
        <f t="shared" si="9"/>
        <v>#REF!</v>
      </c>
      <c r="R46" s="16" t="e">
        <f t="shared" si="9"/>
        <v>#REF!</v>
      </c>
      <c r="S46" s="16" t="e">
        <f t="shared" si="9"/>
        <v>#REF!</v>
      </c>
      <c r="T46" s="16" t="e">
        <f t="shared" si="3"/>
        <v>#REF!</v>
      </c>
      <c r="U46" s="15" t="e">
        <f t="shared" si="4"/>
        <v>#REF!</v>
      </c>
      <c r="V46" s="16" t="e">
        <f t="shared" si="5"/>
        <v>#REF!</v>
      </c>
      <c r="W46" s="16" t="e">
        <f t="shared" si="10"/>
        <v>#REF!</v>
      </c>
      <c r="X46" s="16" t="e">
        <f t="shared" si="10"/>
        <v>#REF!</v>
      </c>
      <c r="Y46" s="16" t="e">
        <f t="shared" si="10"/>
        <v>#REF!</v>
      </c>
      <c r="Z46" s="16" t="e">
        <f t="shared" si="10"/>
        <v>#REF!</v>
      </c>
      <c r="AA46" s="16" t="e">
        <f t="shared" si="7"/>
        <v>#REF!</v>
      </c>
      <c r="AB46" s="24">
        <f>MONTH($D46)</f>
        <v>4</v>
      </c>
      <c r="AC46" s="24" t="b">
        <f>IF($AB46=$C$18,TRUE,FALSE)</f>
        <v>0</v>
      </c>
    </row>
    <row r="47" spans="2:29" ht="16.5" customHeight="1" x14ac:dyDescent="0.15">
      <c r="C47" s="49">
        <v>29</v>
      </c>
      <c r="D47" s="50">
        <v>45411</v>
      </c>
      <c r="E47" s="54">
        <v>5000</v>
      </c>
      <c r="F47" s="55" t="s">
        <v>26</v>
      </c>
      <c r="G47" s="4">
        <v>2</v>
      </c>
      <c r="H47" s="56"/>
      <c r="I47" s="56">
        <v>1</v>
      </c>
      <c r="J47" s="57"/>
      <c r="K47" s="58">
        <v>3</v>
      </c>
      <c r="L47" s="33">
        <f t="shared" si="11"/>
        <v>92</v>
      </c>
      <c r="N47" s="15" t="e">
        <f t="shared" si="0"/>
        <v>#REF!</v>
      </c>
      <c r="O47" s="16" t="e">
        <f t="shared" si="1"/>
        <v>#REF!</v>
      </c>
      <c r="P47" s="16" t="e">
        <f t="shared" si="9"/>
        <v>#REF!</v>
      </c>
      <c r="Q47" s="16" t="e">
        <f t="shared" si="9"/>
        <v>#REF!</v>
      </c>
      <c r="R47" s="16" t="e">
        <f t="shared" si="9"/>
        <v>#REF!</v>
      </c>
      <c r="S47" s="16" t="e">
        <f t="shared" si="9"/>
        <v>#REF!</v>
      </c>
      <c r="T47" s="16" t="e">
        <f t="shared" si="3"/>
        <v>#REF!</v>
      </c>
      <c r="U47" s="15" t="e">
        <f t="shared" si="4"/>
        <v>#REF!</v>
      </c>
      <c r="V47" s="16" t="e">
        <f t="shared" si="5"/>
        <v>#REF!</v>
      </c>
      <c r="W47" s="16" t="e">
        <f t="shared" si="10"/>
        <v>#REF!</v>
      </c>
      <c r="X47" s="16" t="e">
        <f t="shared" si="10"/>
        <v>#REF!</v>
      </c>
      <c r="Y47" s="16" t="e">
        <f t="shared" si="10"/>
        <v>#REF!</v>
      </c>
      <c r="Z47" s="16" t="e">
        <f t="shared" si="10"/>
        <v>#REF!</v>
      </c>
      <c r="AA47" s="16" t="e">
        <f t="shared" si="7"/>
        <v>#REF!</v>
      </c>
      <c r="AB47" s="24">
        <f>MONTH($D47)</f>
        <v>4</v>
      </c>
      <c r="AC47" s="24" t="b">
        <f>IF($AB47=$C$18,TRUE,FALSE)</f>
        <v>0</v>
      </c>
    </row>
    <row r="48" spans="2:29" ht="16.5" customHeight="1" x14ac:dyDescent="0.15">
      <c r="C48" s="49">
        <v>30</v>
      </c>
      <c r="D48" s="50">
        <v>45412</v>
      </c>
      <c r="E48" s="54"/>
      <c r="F48" s="55"/>
      <c r="G48" s="4" t="s">
        <v>35</v>
      </c>
      <c r="H48" s="56">
        <v>1</v>
      </c>
      <c r="I48" s="56">
        <v>1</v>
      </c>
      <c r="J48" s="57"/>
      <c r="K48" s="58">
        <v>2</v>
      </c>
      <c r="L48" s="33">
        <f t="shared" si="11"/>
        <v>94</v>
      </c>
      <c r="N48" s="15" t="e">
        <f t="shared" si="0"/>
        <v>#REF!</v>
      </c>
      <c r="O48" s="16" t="e">
        <f t="shared" si="1"/>
        <v>#REF!</v>
      </c>
      <c r="P48" s="16" t="e">
        <f t="shared" si="9"/>
        <v>#REF!</v>
      </c>
      <c r="Q48" s="16" t="e">
        <f t="shared" si="9"/>
        <v>#REF!</v>
      </c>
      <c r="R48" s="16" t="e">
        <f t="shared" si="9"/>
        <v>#REF!</v>
      </c>
      <c r="S48" s="16" t="e">
        <f t="shared" si="9"/>
        <v>#REF!</v>
      </c>
      <c r="T48" s="16" t="e">
        <f t="shared" si="3"/>
        <v>#REF!</v>
      </c>
      <c r="U48" s="15" t="e">
        <f t="shared" si="4"/>
        <v>#REF!</v>
      </c>
      <c r="V48" s="16" t="e">
        <f t="shared" si="5"/>
        <v>#REF!</v>
      </c>
      <c r="W48" s="16" t="e">
        <f t="shared" si="10"/>
        <v>#REF!</v>
      </c>
      <c r="X48" s="16" t="e">
        <f t="shared" si="10"/>
        <v>#REF!</v>
      </c>
      <c r="Y48" s="16" t="e">
        <f t="shared" si="10"/>
        <v>#REF!</v>
      </c>
      <c r="Z48" s="16" t="e">
        <f t="shared" si="10"/>
        <v>#REF!</v>
      </c>
      <c r="AA48" s="16" t="e">
        <f t="shared" si="7"/>
        <v>#REF!</v>
      </c>
      <c r="AB48" s="24">
        <f>MONTH($D48)</f>
        <v>4</v>
      </c>
      <c r="AC48" s="24" t="b">
        <f>IF($AB48=$C$18,TRUE,FALSE)</f>
        <v>0</v>
      </c>
    </row>
    <row r="49" spans="1:29" ht="16.5" customHeight="1" thickBot="1" x14ac:dyDescent="0.2">
      <c r="C49" s="70">
        <v>31</v>
      </c>
      <c r="D49" s="50">
        <v>45413</v>
      </c>
      <c r="E49" s="54">
        <v>40</v>
      </c>
      <c r="F49" s="55" t="s">
        <v>13</v>
      </c>
      <c r="G49" s="4">
        <v>2</v>
      </c>
      <c r="H49" s="56"/>
      <c r="I49" s="56">
        <v>1</v>
      </c>
      <c r="J49" s="57"/>
      <c r="K49" s="65">
        <v>3</v>
      </c>
      <c r="L49" s="33">
        <f>L48+K49</f>
        <v>97</v>
      </c>
      <c r="N49" s="15" t="e">
        <f t="shared" si="0"/>
        <v>#REF!</v>
      </c>
      <c r="O49" s="16" t="e">
        <f t="shared" si="1"/>
        <v>#REF!</v>
      </c>
      <c r="P49" s="16" t="e">
        <f t="shared" si="9"/>
        <v>#REF!</v>
      </c>
      <c r="Q49" s="16" t="e">
        <f t="shared" si="9"/>
        <v>#REF!</v>
      </c>
      <c r="R49" s="16" t="e">
        <f t="shared" si="9"/>
        <v>#REF!</v>
      </c>
      <c r="S49" s="16" t="e">
        <f t="shared" si="9"/>
        <v>#REF!</v>
      </c>
      <c r="T49" s="16" t="e">
        <f t="shared" si="3"/>
        <v>#REF!</v>
      </c>
      <c r="U49" s="15" t="e">
        <f t="shared" si="4"/>
        <v>#REF!</v>
      </c>
      <c r="V49" s="16" t="e">
        <f t="shared" si="5"/>
        <v>#REF!</v>
      </c>
      <c r="W49" s="16" t="e">
        <f t="shared" si="10"/>
        <v>#REF!</v>
      </c>
      <c r="X49" s="16" t="e">
        <f t="shared" si="10"/>
        <v>#REF!</v>
      </c>
      <c r="Y49" s="16" t="e">
        <f t="shared" si="10"/>
        <v>#REF!</v>
      </c>
      <c r="Z49" s="16" t="e">
        <f t="shared" si="10"/>
        <v>#REF!</v>
      </c>
      <c r="AA49" s="16" t="e">
        <f t="shared" si="7"/>
        <v>#REF!</v>
      </c>
      <c r="AB49" s="24">
        <f>MONTH($D49)</f>
        <v>5</v>
      </c>
      <c r="AC49" s="24" t="b">
        <f>IF($AB49=$C$18,TRUE,FALSE)</f>
        <v>0</v>
      </c>
    </row>
    <row r="50" spans="1:29" ht="18.600000000000001" customHeight="1" thickBot="1" x14ac:dyDescent="0.2">
      <c r="A50" s="230" t="s">
        <v>73</v>
      </c>
      <c r="B50" s="231"/>
      <c r="C50" s="231"/>
      <c r="D50" s="231"/>
      <c r="E50" s="231"/>
      <c r="F50" s="231"/>
      <c r="G50" s="231"/>
      <c r="H50" s="231"/>
      <c r="I50" s="231"/>
      <c r="J50" s="83"/>
      <c r="K50" s="177" t="s">
        <v>40</v>
      </c>
      <c r="L50" s="179">
        <v>30</v>
      </c>
    </row>
    <row r="51" spans="1:29" ht="30" customHeight="1" thickBot="1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84"/>
      <c r="K51" s="178" t="s">
        <v>72</v>
      </c>
      <c r="L51" s="173">
        <f>L49+L50</f>
        <v>127</v>
      </c>
    </row>
    <row r="52" spans="1:29" ht="19.5" customHeight="1" x14ac:dyDescent="0.15">
      <c r="A52" s="1" t="s">
        <v>36</v>
      </c>
      <c r="B52" s="77"/>
      <c r="C52" s="77"/>
      <c r="D52" s="77"/>
      <c r="E52" s="77"/>
      <c r="F52" s="77"/>
      <c r="G52" s="77"/>
      <c r="H52" s="77"/>
      <c r="I52" s="77"/>
      <c r="J52" s="85"/>
      <c r="K52" s="85"/>
    </row>
  </sheetData>
  <sheetProtection sheet="1" objects="1" scenarios="1"/>
  <mergeCells count="24">
    <mergeCell ref="A50:I51"/>
    <mergeCell ref="E18:F18"/>
    <mergeCell ref="I6:L6"/>
    <mergeCell ref="H16:J16"/>
    <mergeCell ref="B17:B21"/>
    <mergeCell ref="C17:D17"/>
    <mergeCell ref="E17:G17"/>
    <mergeCell ref="I17:I18"/>
    <mergeCell ref="J17:J18"/>
    <mergeCell ref="C18:D18"/>
    <mergeCell ref="A4:A7"/>
    <mergeCell ref="B7:C7"/>
    <mergeCell ref="B5:C6"/>
    <mergeCell ref="D5:F6"/>
    <mergeCell ref="G5:G6"/>
    <mergeCell ref="I5:L5"/>
    <mergeCell ref="D7:L7"/>
    <mergeCell ref="D8:L10"/>
    <mergeCell ref="A8:C10"/>
    <mergeCell ref="A1:L2"/>
    <mergeCell ref="A3:L3"/>
    <mergeCell ref="B4:C4"/>
    <mergeCell ref="D4:G4"/>
    <mergeCell ref="I4:L4"/>
  </mergeCells>
  <phoneticPr fontId="3"/>
  <dataValidations xWindow="901" yWindow="432" count="8">
    <dataValidation imeMode="hiragana" allowBlank="1" showInputMessage="1" showErrorMessage="1" sqref="D4:D5"/>
    <dataValidation imeMode="off" allowBlank="1" showInputMessage="1" showErrorMessage="1" prompt="記録する年を数字で入力してください。_x000a_例）　2021年⇒2021" sqref="C17:D18"/>
    <dataValidation type="whole" imeMode="off" allowBlank="1" showInputMessage="1" showErrorMessage="1" prompt="目的を持って外出した日は、「1」を入力してください。" sqref="J19:J49">
      <formula1>0</formula1>
      <formula2>1</formula2>
    </dataValidation>
    <dataValidation imeMode="off" allowBlank="1" showInputMessage="1" showErrorMessage="1" sqref="D7 L11:L16"/>
    <dataValidation type="list" allowBlank="1" showInputMessage="1" showErrorMessage="1" prompt="入力した数値の単位を選択してください。_x000a_・歩数：歩_x000a_・歩行時間：分" sqref="F19:F49">
      <formula1>"歩,分"</formula1>
    </dataValidation>
    <dataValidation imeMode="off" allowBlank="1" showInputMessage="1" showErrorMessage="1" prompt="歩数又は歩行時間を数字で入力してください。_x000a_例）_x000a_2,000歩⇒2,000_x000a_30分⇒30" sqref="E19:E49"/>
    <dataValidation type="whole" imeMode="off" allowBlank="1" showInputMessage="1" showErrorMessage="1" prompt="運動・体操を行った日は、「1」を入力してください。" sqref="H19:H49">
      <formula1>0</formula1>
      <formula2>1</formula2>
    </dataValidation>
    <dataValidation type="whole" imeMode="off" allowBlank="1" showInputMessage="1" showErrorMessage="1" prompt="朝ごはんを食べた日は、「1」を入力してください。" sqref="I19:I49">
      <formula1>0</formula1>
      <formula2>1</formula2>
    </dataValidation>
  </dataValidation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workbookViewId="0">
      <selection activeCell="E16" sqref="E16:E18"/>
    </sheetView>
  </sheetViews>
  <sheetFormatPr defaultColWidth="12.625" defaultRowHeight="18" customHeight="1" x14ac:dyDescent="0.25"/>
  <cols>
    <col min="1" max="16384" width="12.625" style="95"/>
  </cols>
  <sheetData>
    <row r="1" spans="1:10" ht="18" customHeight="1" x14ac:dyDescent="0.25">
      <c r="A1" s="94" t="s">
        <v>67</v>
      </c>
    </row>
    <row r="4" spans="1:10" ht="18" customHeight="1" x14ac:dyDescent="0.25">
      <c r="A4" s="96" t="s">
        <v>60</v>
      </c>
      <c r="B4" s="97"/>
      <c r="C4" s="98"/>
      <c r="E4" s="99" t="s">
        <v>47</v>
      </c>
      <c r="F4" s="2"/>
      <c r="G4" s="2"/>
      <c r="H4" s="2"/>
      <c r="I4" s="2"/>
      <c r="J4" s="2"/>
    </row>
    <row r="5" spans="1:10" ht="18" customHeight="1" x14ac:dyDescent="0.25">
      <c r="A5" s="287" t="s">
        <v>48</v>
      </c>
      <c r="B5" s="288"/>
      <c r="C5" s="100" t="s">
        <v>49</v>
      </c>
      <c r="E5" s="285" t="s">
        <v>50</v>
      </c>
      <c r="F5" s="286"/>
      <c r="G5" s="286"/>
      <c r="H5" s="286"/>
      <c r="I5" s="289"/>
      <c r="J5" s="101" t="s">
        <v>49</v>
      </c>
    </row>
    <row r="6" spans="1:10" ht="18" customHeight="1" x14ac:dyDescent="0.25">
      <c r="A6" s="102">
        <v>0</v>
      </c>
      <c r="B6" s="103">
        <f>A7-1</f>
        <v>1999</v>
      </c>
      <c r="C6" s="104">
        <v>0</v>
      </c>
      <c r="E6" s="105" t="s">
        <v>51</v>
      </c>
      <c r="F6" s="290" t="s">
        <v>52</v>
      </c>
      <c r="G6" s="291"/>
      <c r="H6" s="291"/>
      <c r="I6" s="292"/>
      <c r="J6" s="296">
        <v>1</v>
      </c>
    </row>
    <row r="7" spans="1:10" ht="18" customHeight="1" x14ac:dyDescent="0.25">
      <c r="A7" s="102">
        <v>2000</v>
      </c>
      <c r="B7" s="103">
        <f>A8-1</f>
        <v>3999</v>
      </c>
      <c r="C7" s="104">
        <v>1</v>
      </c>
      <c r="E7" s="106" t="s">
        <v>61</v>
      </c>
      <c r="F7" s="293"/>
      <c r="G7" s="294"/>
      <c r="H7" s="294"/>
      <c r="I7" s="295"/>
      <c r="J7" s="297"/>
    </row>
    <row r="8" spans="1:10" ht="18" customHeight="1" x14ac:dyDescent="0.25">
      <c r="A8" s="102">
        <v>4000</v>
      </c>
      <c r="B8" s="103">
        <f>A9-1</f>
        <v>5999</v>
      </c>
      <c r="C8" s="104">
        <v>2</v>
      </c>
      <c r="E8" s="105" t="s">
        <v>3</v>
      </c>
      <c r="F8" s="290" t="s">
        <v>53</v>
      </c>
      <c r="G8" s="291"/>
      <c r="H8" s="291"/>
      <c r="I8" s="292"/>
      <c r="J8" s="296">
        <v>1</v>
      </c>
    </row>
    <row r="9" spans="1:10" ht="18" customHeight="1" x14ac:dyDescent="0.25">
      <c r="A9" s="102">
        <v>6000</v>
      </c>
      <c r="B9" s="103">
        <f>A10-1</f>
        <v>7999</v>
      </c>
      <c r="C9" s="104">
        <v>3</v>
      </c>
      <c r="E9" s="106" t="s">
        <v>61</v>
      </c>
      <c r="F9" s="293"/>
      <c r="G9" s="294"/>
      <c r="H9" s="294"/>
      <c r="I9" s="295"/>
      <c r="J9" s="297"/>
    </row>
    <row r="10" spans="1:10" ht="18" customHeight="1" x14ac:dyDescent="0.25">
      <c r="A10" s="102">
        <v>8000</v>
      </c>
      <c r="B10" s="103">
        <f>A11-1</f>
        <v>9999</v>
      </c>
      <c r="C10" s="104">
        <v>4</v>
      </c>
      <c r="E10" s="105" t="s">
        <v>4</v>
      </c>
      <c r="F10" s="299" t="s">
        <v>68</v>
      </c>
      <c r="G10" s="299"/>
      <c r="H10" s="299"/>
      <c r="I10" s="299"/>
      <c r="J10" s="296">
        <v>1</v>
      </c>
    </row>
    <row r="11" spans="1:10" ht="18" customHeight="1" x14ac:dyDescent="0.25">
      <c r="A11" s="102">
        <v>10000</v>
      </c>
      <c r="B11" s="103" t="s">
        <v>54</v>
      </c>
      <c r="C11" s="104">
        <v>5</v>
      </c>
      <c r="E11" s="107" t="s">
        <v>55</v>
      </c>
      <c r="F11" s="299"/>
      <c r="G11" s="299"/>
      <c r="H11" s="299"/>
      <c r="I11" s="299"/>
      <c r="J11" s="298"/>
    </row>
    <row r="12" spans="1:10" ht="18" customHeight="1" x14ac:dyDescent="0.25">
      <c r="E12" s="107" t="s">
        <v>62</v>
      </c>
      <c r="F12" s="299"/>
      <c r="G12" s="299"/>
      <c r="H12" s="299"/>
      <c r="I12" s="299"/>
      <c r="J12" s="297"/>
    </row>
    <row r="13" spans="1:10" ht="18" customHeight="1" x14ac:dyDescent="0.25">
      <c r="A13" s="2" t="s">
        <v>56</v>
      </c>
      <c r="E13" s="130"/>
      <c r="F13" s="131"/>
      <c r="G13" s="131"/>
      <c r="H13" s="131"/>
      <c r="I13" s="131"/>
    </row>
    <row r="14" spans="1:10" ht="18" customHeight="1" x14ac:dyDescent="0.25">
      <c r="B14" s="95" t="s">
        <v>57</v>
      </c>
      <c r="E14" s="99" t="s">
        <v>75</v>
      </c>
    </row>
    <row r="15" spans="1:10" ht="18" customHeight="1" x14ac:dyDescent="0.25">
      <c r="A15" s="285" t="s">
        <v>58</v>
      </c>
      <c r="B15" s="286"/>
      <c r="C15" s="101" t="s">
        <v>49</v>
      </c>
      <c r="E15" s="285" t="s">
        <v>50</v>
      </c>
      <c r="F15" s="286"/>
      <c r="G15" s="286"/>
      <c r="H15" s="286"/>
      <c r="I15" s="289"/>
      <c r="J15" s="101" t="s">
        <v>49</v>
      </c>
    </row>
    <row r="16" spans="1:10" ht="18" customHeight="1" x14ac:dyDescent="0.25">
      <c r="A16" s="108">
        <v>0</v>
      </c>
      <c r="B16" s="109">
        <f>A17-1</f>
        <v>19</v>
      </c>
      <c r="C16" s="104">
        <v>0</v>
      </c>
      <c r="E16" s="300" t="s">
        <v>76</v>
      </c>
      <c r="F16" s="299" t="s">
        <v>77</v>
      </c>
      <c r="G16" s="299"/>
      <c r="H16" s="299"/>
      <c r="I16" s="299"/>
      <c r="J16" s="284">
        <v>30</v>
      </c>
    </row>
    <row r="17" spans="1:10" ht="18" customHeight="1" x14ac:dyDescent="0.25">
      <c r="A17" s="108">
        <v>20</v>
      </c>
      <c r="B17" s="109">
        <f>A18-1</f>
        <v>39</v>
      </c>
      <c r="C17" s="104">
        <v>1</v>
      </c>
      <c r="E17" s="300"/>
      <c r="F17" s="299"/>
      <c r="G17" s="299"/>
      <c r="H17" s="299"/>
      <c r="I17" s="299"/>
      <c r="J17" s="284"/>
    </row>
    <row r="18" spans="1:10" ht="18" customHeight="1" x14ac:dyDescent="0.25">
      <c r="A18" s="108">
        <v>40</v>
      </c>
      <c r="B18" s="109">
        <f>A19-1</f>
        <v>59</v>
      </c>
      <c r="C18" s="104">
        <v>2</v>
      </c>
      <c r="E18" s="300"/>
      <c r="F18" s="299"/>
      <c r="G18" s="299"/>
      <c r="H18" s="299"/>
      <c r="I18" s="299"/>
      <c r="J18" s="284"/>
    </row>
    <row r="19" spans="1:10" ht="18" customHeight="1" x14ac:dyDescent="0.25">
      <c r="A19" s="108">
        <v>60</v>
      </c>
      <c r="B19" s="109">
        <f>A20-1</f>
        <v>79</v>
      </c>
      <c r="C19" s="104">
        <v>3</v>
      </c>
    </row>
    <row r="20" spans="1:10" ht="18" customHeight="1" x14ac:dyDescent="0.25">
      <c r="A20" s="108">
        <v>80</v>
      </c>
      <c r="B20" s="109">
        <f>A21-1</f>
        <v>99</v>
      </c>
      <c r="C20" s="104">
        <v>4</v>
      </c>
    </row>
    <row r="21" spans="1:10" ht="18" customHeight="1" x14ac:dyDescent="0.25">
      <c r="A21" s="108">
        <v>100</v>
      </c>
      <c r="B21" s="110" t="s">
        <v>59</v>
      </c>
      <c r="C21" s="104">
        <v>5</v>
      </c>
    </row>
    <row r="23" spans="1:10" ht="18" customHeight="1" x14ac:dyDescent="0.25">
      <c r="A23" s="2" t="s">
        <v>63</v>
      </c>
    </row>
    <row r="24" spans="1:10" ht="18" customHeight="1" x14ac:dyDescent="0.25">
      <c r="B24" s="95" t="s">
        <v>64</v>
      </c>
    </row>
    <row r="25" spans="1:10" ht="18" customHeight="1" x14ac:dyDescent="0.25">
      <c r="A25" s="285" t="s">
        <v>58</v>
      </c>
      <c r="B25" s="286"/>
      <c r="C25" s="101" t="s">
        <v>49</v>
      </c>
    </row>
    <row r="26" spans="1:10" ht="18" customHeight="1" x14ac:dyDescent="0.25">
      <c r="A26" s="108">
        <v>0</v>
      </c>
      <c r="B26" s="114">
        <f>A27-0.1</f>
        <v>1.0999999999999999</v>
      </c>
      <c r="C26" s="104">
        <v>0</v>
      </c>
    </row>
    <row r="27" spans="1:10" ht="18" customHeight="1" x14ac:dyDescent="0.25">
      <c r="A27" s="113">
        <v>1.2</v>
      </c>
      <c r="B27" s="114">
        <f t="shared" ref="B27:B30" si="0">A28-0.1</f>
        <v>2.2999999999999998</v>
      </c>
      <c r="C27" s="104">
        <v>1</v>
      </c>
    </row>
    <row r="28" spans="1:10" ht="18" customHeight="1" x14ac:dyDescent="0.25">
      <c r="A28" s="113">
        <v>2.4</v>
      </c>
      <c r="B28" s="114">
        <f t="shared" si="0"/>
        <v>3.5</v>
      </c>
      <c r="C28" s="104">
        <v>2</v>
      </c>
    </row>
    <row r="29" spans="1:10" ht="18" customHeight="1" x14ac:dyDescent="0.25">
      <c r="A29" s="113">
        <v>3.6</v>
      </c>
      <c r="B29" s="114">
        <f t="shared" si="0"/>
        <v>4.7</v>
      </c>
      <c r="C29" s="104">
        <v>3</v>
      </c>
    </row>
    <row r="30" spans="1:10" ht="18" customHeight="1" x14ac:dyDescent="0.25">
      <c r="A30" s="113">
        <v>4.8</v>
      </c>
      <c r="B30" s="114">
        <f t="shared" si="0"/>
        <v>5.9</v>
      </c>
      <c r="C30" s="104">
        <v>4</v>
      </c>
    </row>
    <row r="31" spans="1:10" ht="18" customHeight="1" x14ac:dyDescent="0.25">
      <c r="A31" s="117">
        <v>6</v>
      </c>
      <c r="B31" s="110" t="s">
        <v>69</v>
      </c>
      <c r="C31" s="104">
        <v>5</v>
      </c>
    </row>
  </sheetData>
  <sheetProtection sheet="1" objects="1" scenarios="1"/>
  <mergeCells count="14">
    <mergeCell ref="J16:J18"/>
    <mergeCell ref="A25:B25"/>
    <mergeCell ref="A5:B5"/>
    <mergeCell ref="E5:I5"/>
    <mergeCell ref="F6:I7"/>
    <mergeCell ref="J6:J7"/>
    <mergeCell ref="F8:I9"/>
    <mergeCell ref="J8:J9"/>
    <mergeCell ref="J10:J12"/>
    <mergeCell ref="A15:B15"/>
    <mergeCell ref="F10:I12"/>
    <mergeCell ref="E15:I15"/>
    <mergeCell ref="E16:E18"/>
    <mergeCell ref="F16:I18"/>
  </mergeCells>
  <phoneticPr fontId="3"/>
  <printOptions horizontalCentered="1"/>
  <pageMargins left="0.39370078740157483" right="0.39370078740157483" top="0.19685039370078741" bottom="0.19685039370078741" header="0.11811023622047244" footer="0.1181102362204724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L71"/>
  <sheetViews>
    <sheetView showGridLines="0" view="pageBreakPreview" zoomScale="60" zoomScaleNormal="100" workbookViewId="0">
      <selection activeCell="N1" sqref="N1"/>
    </sheetView>
  </sheetViews>
  <sheetFormatPr defaultRowHeight="13.5" x14ac:dyDescent="0.15"/>
  <cols>
    <col min="1" max="1" width="5.375" style="176" customWidth="1"/>
    <col min="2" max="12" width="9" style="176"/>
    <col min="13" max="13" width="6.875" style="176" customWidth="1"/>
    <col min="14" max="16384" width="9" style="176"/>
  </cols>
  <sheetData>
    <row r="7" spans="4:12" x14ac:dyDescent="0.15">
      <c r="D7" s="175"/>
      <c r="E7" s="175"/>
      <c r="F7" s="175"/>
      <c r="G7" s="175"/>
      <c r="H7" s="175"/>
      <c r="I7" s="175"/>
      <c r="J7" s="175"/>
      <c r="K7" s="175"/>
      <c r="L7" s="175"/>
    </row>
    <row r="8" spans="4:12" x14ac:dyDescent="0.15">
      <c r="D8" s="175"/>
      <c r="E8" s="175"/>
      <c r="F8" s="175"/>
      <c r="G8" s="175"/>
      <c r="H8" s="175"/>
      <c r="I8" s="175"/>
      <c r="J8" s="175"/>
      <c r="K8" s="175"/>
      <c r="L8" s="175"/>
    </row>
    <row r="71" ht="3.75" customHeight="1" x14ac:dyDescent="0.15"/>
  </sheetData>
  <phoneticPr fontId="3"/>
  <printOptions horizontalCentered="1" verticalCentered="1"/>
  <pageMargins left="0" right="0.23622047244094491" top="0" bottom="0" header="0" footer="0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記録表 (手書き印刷用)</vt:lpstr>
      <vt:lpstr>記録表(入力用)</vt:lpstr>
      <vt:lpstr>記録表 (記入例) </vt:lpstr>
      <vt:lpstr>ポイント付与数</vt:lpstr>
      <vt:lpstr>チラシ</vt:lpstr>
      <vt:lpstr>'記録表 (記入例) '!Print_Area</vt:lpstr>
      <vt:lpstr>'記録表 (手書き印刷用)'!Print_Area</vt:lpstr>
      <vt:lpstr>'記録表(入力用)'!Print_Area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湯浅 百合恵</dc:creator>
  <cp:lastModifiedBy>湯浅 百合恵</cp:lastModifiedBy>
  <cp:lastPrinted>2024-02-29T01:45:54Z</cp:lastPrinted>
  <dcterms:created xsi:type="dcterms:W3CDTF">2019-01-08T00:34:55Z</dcterms:created>
  <dcterms:modified xsi:type="dcterms:W3CDTF">2024-03-15T06:12:39Z</dcterms:modified>
</cp:coreProperties>
</file>