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集落協定" sheetId="1" r:id="rId1"/>
    <sheet name="個別協定" sheetId="2" r:id="rId2"/>
    <sheet name="実施状況" sheetId="3" r:id="rId3"/>
  </sheets>
  <definedNames>
    <definedName name="_xlnm.Print_Area" localSheetId="2">'実施状況'!$A$1:$C$44</definedName>
    <definedName name="_xlnm.Print_Titles" localSheetId="0">'集落協定'!$3:$6</definedName>
    <definedName name="Z_2851AFD7_B071_4305_B089_78AFC23FAA67_.wvu.PrintArea" localSheetId="2" hidden="1">'実施状況'!$A$1:$C$44</definedName>
    <definedName name="Z_2851AFD7_B071_4305_B089_78AFC23FAA67_.wvu.PrintTitles" localSheetId="0" hidden="1">'集落協定'!$3:$6</definedName>
    <definedName name="Z_48C3CC17_9E36_4C33_816C_FAD919B13E24_.wvu.PrintArea" localSheetId="2" hidden="1">'実施状況'!$A$1:$C$44</definedName>
    <definedName name="Z_48C3CC17_9E36_4C33_816C_FAD919B13E24_.wvu.PrintArea" localSheetId="0" hidden="1">'集落協定'!$A$1:$W$80</definedName>
    <definedName name="Z_48C3CC17_9E36_4C33_816C_FAD919B13E24_.wvu.PrintTitles" localSheetId="0" hidden="1">'集落協定'!$1:$6</definedName>
    <definedName name="Z_4F463ED5_7423_407E_9552_FCD293FB275D_.wvu.PrintArea" localSheetId="2" hidden="1">'実施状況'!$A$1:$C$44</definedName>
    <definedName name="Z_4F463ED5_7423_407E_9552_FCD293FB275D_.wvu.PrintArea" localSheetId="0" hidden="1">'集落協定'!$A$1:$W$80</definedName>
    <definedName name="Z_4F463ED5_7423_407E_9552_FCD293FB275D_.wvu.PrintTitles" localSheetId="0" hidden="1">'集落協定'!$1:$6</definedName>
    <definedName name="Z_67035BF9_99F0_4FB6_9F21_3D3438D6864F_.wvu.PrintArea" localSheetId="2" hidden="1">'実施状況'!$A$1:$C$44</definedName>
    <definedName name="Z_67035BF9_99F0_4FB6_9F21_3D3438D6864F_.wvu.PrintArea" localSheetId="0" hidden="1">'集落協定'!$A$1:$W$80</definedName>
    <definedName name="Z_67035BF9_99F0_4FB6_9F21_3D3438D6864F_.wvu.PrintTitles" localSheetId="0" hidden="1">'集落協定'!$1:$6</definedName>
    <definedName name="Z_EA62B1C4_9352_4AB9_8B05_BB52F3A76565_.wvu.PrintArea" localSheetId="2" hidden="1">'実施状況'!$A$1:$C$44</definedName>
    <definedName name="Z_EA62B1C4_9352_4AB9_8B05_BB52F3A76565_.wvu.PrintTitles" localSheetId="0" hidden="1">'集落協定'!$3:$6</definedName>
    <definedName name="Z_F6F81A72_46AC_4C8C_A54E_8F6E49058169_.wvu.PrintArea" localSheetId="2" hidden="1">'実施状況'!$A$1:$C$44</definedName>
    <definedName name="Z_F6F81A72_46AC_4C8C_A54E_8F6E49058169_.wvu.PrintArea" localSheetId="0" hidden="1">'集落協定'!$A$1:$W$80</definedName>
    <definedName name="Z_F6F81A72_46AC_4C8C_A54E_8F6E49058169_.wvu.PrintTitles" localSheetId="0" hidden="1">'集落協定'!$1:$6</definedName>
  </definedNames>
  <calcPr fullCalcOnLoad="1"/>
</workbook>
</file>

<file path=xl/sharedStrings.xml><?xml version="1.0" encoding="utf-8"?>
<sst xmlns="http://schemas.openxmlformats.org/spreadsheetml/2006/main" count="353" uniqueCount="195">
  <si>
    <t>地域</t>
  </si>
  <si>
    <t>集落名</t>
  </si>
  <si>
    <t>所在地</t>
  </si>
  <si>
    <t>集落協定の概要</t>
  </si>
  <si>
    <t>田</t>
  </si>
  <si>
    <t>急傾斜</t>
  </si>
  <si>
    <t>面積</t>
  </si>
  <si>
    <t>交付額</t>
  </si>
  <si>
    <t>緩傾斜</t>
  </si>
  <si>
    <t>畑</t>
  </si>
  <si>
    <t>採草放牧地</t>
  </si>
  <si>
    <t>長見町2</t>
  </si>
  <si>
    <t>佐野町上</t>
  </si>
  <si>
    <t>宇津井町宇津井</t>
  </si>
  <si>
    <t>宇津井町千谷</t>
  </si>
  <si>
    <t>内村町一の瀬</t>
  </si>
  <si>
    <t>田橋町中</t>
  </si>
  <si>
    <t>田橋町下</t>
  </si>
  <si>
    <t>横山町上</t>
  </si>
  <si>
    <t>横山町西</t>
  </si>
  <si>
    <t>横山町下</t>
  </si>
  <si>
    <t>西（2組）</t>
  </si>
  <si>
    <t>下の原</t>
  </si>
  <si>
    <t>三栄</t>
  </si>
  <si>
    <t>東下久佐</t>
  </si>
  <si>
    <t>吉留（上）</t>
  </si>
  <si>
    <t>ひやころう波佐かみ</t>
  </si>
  <si>
    <t>四ノ戸下</t>
  </si>
  <si>
    <t>上ノ谷上</t>
  </si>
  <si>
    <t>上ノ谷中</t>
  </si>
  <si>
    <t>上ノ谷下</t>
  </si>
  <si>
    <t>日南</t>
  </si>
  <si>
    <t>栄　</t>
  </si>
  <si>
    <t>丸町</t>
  </si>
  <si>
    <t>周布地</t>
  </si>
  <si>
    <t>大谷</t>
  </si>
  <si>
    <t>石浦</t>
  </si>
  <si>
    <t>下今明</t>
  </si>
  <si>
    <t>諸谷</t>
  </si>
  <si>
    <t>上室谷</t>
  </si>
  <si>
    <t>下室谷</t>
  </si>
  <si>
    <t>芦谷</t>
  </si>
  <si>
    <t>浜田</t>
  </si>
  <si>
    <t>宇栗</t>
  </si>
  <si>
    <t>東</t>
  </si>
  <si>
    <t>西</t>
  </si>
  <si>
    <t>若林</t>
  </si>
  <si>
    <t>深笹上</t>
  </si>
  <si>
    <t>東谷上</t>
  </si>
  <si>
    <t>東谷下</t>
  </si>
  <si>
    <t>大井谷</t>
  </si>
  <si>
    <t>長田郷</t>
  </si>
  <si>
    <t>山根原</t>
  </si>
  <si>
    <t>下久佐</t>
  </si>
  <si>
    <t>大谷</t>
  </si>
  <si>
    <t>金城</t>
  </si>
  <si>
    <t>旭</t>
  </si>
  <si>
    <t>弥栄</t>
  </si>
  <si>
    <t>三隅</t>
  </si>
  <si>
    <t>三階町</t>
  </si>
  <si>
    <t>長見町</t>
  </si>
  <si>
    <t>佐野町</t>
  </si>
  <si>
    <t>宇津井町</t>
  </si>
  <si>
    <t>内村町</t>
  </si>
  <si>
    <t>内田町</t>
  </si>
  <si>
    <t>田橋町</t>
  </si>
  <si>
    <t>横山町</t>
  </si>
  <si>
    <t>急傾斜</t>
  </si>
  <si>
    <t>加算措置</t>
  </si>
  <si>
    <t>1　集落協定</t>
  </si>
  <si>
    <t>2　個別協定</t>
  </si>
  <si>
    <t>後谷</t>
  </si>
  <si>
    <t>計</t>
  </si>
  <si>
    <t>（1）農用地に関する事項</t>
  </si>
  <si>
    <t>（3）多面的機能を増進する活動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</si>
  <si>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</si>
  <si>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</si>
  <si>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</si>
  <si>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</si>
  <si>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</si>
  <si>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柵、ネット等の設置</t>
  </si>
  <si>
    <t>⑦　限界的農地の林地化</t>
  </si>
  <si>
    <t>⑧　簡易な基盤整備</t>
  </si>
  <si>
    <t>協定数</t>
  </si>
  <si>
    <t>項目</t>
  </si>
  <si>
    <t>1　国土保全機能を高める取組</t>
  </si>
  <si>
    <t>2　保健休養機能を高める取組</t>
  </si>
  <si>
    <t>3　自然生態系の保全に資する取組</t>
  </si>
  <si>
    <t>①　水路</t>
  </si>
  <si>
    <t>②　農道</t>
  </si>
  <si>
    <t>③　その他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</si>
  <si>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</si>
  <si>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</si>
  <si>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</si>
  <si>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</si>
  <si>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</si>
  <si>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</si>
  <si>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</si>
  <si>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</si>
  <si>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</si>
  <si>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⑮　その他活動</t>
  </si>
  <si>
    <t>交付
単価</t>
  </si>
  <si>
    <t>協定
参加者
戸数</t>
  </si>
  <si>
    <t>協定
農用地
面積</t>
  </si>
  <si>
    <t>協定
締結
年度</t>
  </si>
  <si>
    <t>井野</t>
  </si>
  <si>
    <t>室谷</t>
  </si>
  <si>
    <t>芦谷</t>
  </si>
  <si>
    <t>岡見</t>
  </si>
  <si>
    <t>坂本</t>
  </si>
  <si>
    <t>坂本</t>
  </si>
  <si>
    <t>今市</t>
  </si>
  <si>
    <t>丸原</t>
  </si>
  <si>
    <t>丸原</t>
  </si>
  <si>
    <t>木田</t>
  </si>
  <si>
    <t>和田</t>
  </si>
  <si>
    <t>都川</t>
  </si>
  <si>
    <t>市木</t>
  </si>
  <si>
    <t>小国</t>
  </si>
  <si>
    <t>（2）水路・農道等の管理活動</t>
  </si>
  <si>
    <t>長安本郷</t>
  </si>
  <si>
    <t>中垰</t>
  </si>
  <si>
    <t>都川</t>
  </si>
  <si>
    <t>都川2A</t>
  </si>
  <si>
    <t>3　農業生産活動等の実施状況</t>
  </si>
  <si>
    <t>内田町上内田</t>
  </si>
  <si>
    <t>田橋町上水利用</t>
  </si>
  <si>
    <t>長見町3</t>
  </si>
  <si>
    <t>浜田西里山</t>
  </si>
  <si>
    <t>今田</t>
  </si>
  <si>
    <t>浄光寺谷</t>
  </si>
  <si>
    <t>久佐郷</t>
  </si>
  <si>
    <t>おぐに</t>
  </si>
  <si>
    <t>安城1</t>
  </si>
  <si>
    <t>安城2</t>
  </si>
  <si>
    <t>杵束</t>
  </si>
  <si>
    <t>東平原上</t>
  </si>
  <si>
    <t>上今明</t>
  </si>
  <si>
    <t>河内谷</t>
  </si>
  <si>
    <t>西の谷</t>
  </si>
  <si>
    <t>門田</t>
  </si>
  <si>
    <t>久佐</t>
  </si>
  <si>
    <t>上来原</t>
  </si>
  <si>
    <t>上来原</t>
  </si>
  <si>
    <t>七条</t>
  </si>
  <si>
    <t>小国</t>
  </si>
  <si>
    <t>長田</t>
  </si>
  <si>
    <t>久佐</t>
  </si>
  <si>
    <t>波佐</t>
  </si>
  <si>
    <t>下来原</t>
  </si>
  <si>
    <t>波佐</t>
  </si>
  <si>
    <t>小国</t>
  </si>
  <si>
    <t>下来原</t>
  </si>
  <si>
    <t>今福広域</t>
  </si>
  <si>
    <t>美又広域</t>
  </si>
  <si>
    <t>今福</t>
  </si>
  <si>
    <t>追原</t>
  </si>
  <si>
    <t>佐野</t>
  </si>
  <si>
    <t>R2</t>
  </si>
  <si>
    <t>R2</t>
  </si>
  <si>
    <t>雲城広域</t>
  </si>
  <si>
    <t>森谷</t>
  </si>
  <si>
    <t>今市</t>
  </si>
  <si>
    <t>木田広域</t>
  </si>
  <si>
    <t>木田2</t>
  </si>
  <si>
    <t>和田広域</t>
  </si>
  <si>
    <t>東平原下</t>
  </si>
  <si>
    <t>東平原</t>
  </si>
  <si>
    <t>三階町6</t>
  </si>
  <si>
    <t>棚田地域振興活動加算</t>
  </si>
  <si>
    <t>超急傾斜農地保全管理加算</t>
  </si>
  <si>
    <t>集落協定広域化加算</t>
  </si>
  <si>
    <t>集落機能強化加算</t>
  </si>
  <si>
    <t>生産性向上加算</t>
  </si>
  <si>
    <t>協定農用地の基準別の面積及び交付額</t>
  </si>
  <si>
    <t>協定農用地の基準別の面積及び交付額</t>
  </si>
  <si>
    <t>下来原</t>
  </si>
  <si>
    <t>超急傾斜農地保全管理加算</t>
  </si>
  <si>
    <t>⑨　担い手の確保</t>
  </si>
  <si>
    <t>⑩　地場農産物の加工・販売</t>
  </si>
  <si>
    <t>⑪　土地改良事業</t>
  </si>
  <si>
    <t>⑫　自然災害を受けている農用地の復旧</t>
  </si>
  <si>
    <t>⑬　地目変換</t>
  </si>
  <si>
    <t>⑭　その他</t>
  </si>
  <si>
    <t>4　農業生産活動等の体制整備の実施状況（集落戦略の作成状況）</t>
  </si>
  <si>
    <t>①　集落において作成中</t>
  </si>
  <si>
    <t>②　集落から市町村に提出があり、市町村から指導助言を実施中</t>
  </si>
  <si>
    <t>③　要件を全て満たす集落戦略が市町村に提出済み</t>
  </si>
  <si>
    <t>波佐</t>
  </si>
  <si>
    <t>市木広域</t>
  </si>
  <si>
    <t>⑩　堆きゅう肥の施肥等</t>
  </si>
  <si>
    <t>R3</t>
  </si>
  <si>
    <t>令和4年度浜田市中山間地域等直接支払事業実績</t>
  </si>
  <si>
    <t>R4</t>
  </si>
  <si>
    <t>坂本中央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</si>
</sst>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\)"/>
    <numFmt numFmtId="178" formatCode="&quot;金城町&quot;\&amp;#"/>
    <numFmt numFmtId="179" formatCode="&quot;金城町&quot;\&amp;"/>
    <numFmt numFmtId="180" formatCode="&quot;金城町&quot;"/>
    <numFmt numFmtId="181" formatCode="&quot;金&quot;&quot;城&quot;&quot;町&quot;#"/>
    <numFmt numFmtId="182" formatCode="&quot;金城町&quot;\&amp;General"/>
    <numFmt numFmtId="183" formatCode="&quot;金城町&quot;@"/>
    <numFmt numFmtId="184" formatCode="&quot;旭町&quot;@"/>
    <numFmt numFmtId="185" formatCode="&quot;弥栄町&quot;@"/>
    <numFmt numFmtId="186" formatCode="&quot;三隅町&quot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#0"/>
    <numFmt numFmtId="193" formatCode="#,##0_ "/>
    <numFmt numFmtId="194" formatCode="\(#&quot;協定&quot;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shrinkToFit="1"/>
    </xf>
    <xf numFmtId="38" fontId="3" fillId="33" borderId="1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right" vertical="center"/>
    </xf>
    <xf numFmtId="183" fontId="3" fillId="33" borderId="10" xfId="0" applyNumberFormat="1" applyFont="1" applyFill="1" applyBorder="1" applyAlignment="1">
      <alignment vertical="center" shrinkToFit="1"/>
    </xf>
    <xf numFmtId="185" fontId="3" fillId="33" borderId="10" xfId="0" applyNumberFormat="1" applyFont="1" applyFill="1" applyBorder="1" applyAlignment="1">
      <alignment vertical="center" shrinkToFit="1"/>
    </xf>
    <xf numFmtId="186" fontId="3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shrinkToFit="1"/>
    </xf>
    <xf numFmtId="18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3" fontId="3" fillId="33" borderId="0" xfId="0" applyNumberFormat="1" applyFont="1" applyFill="1" applyBorder="1" applyAlignment="1">
      <alignment horizontal="right" vertical="center"/>
    </xf>
    <xf numFmtId="38" fontId="3" fillId="33" borderId="0" xfId="48" applyNumberFormat="1" applyFont="1" applyFill="1" applyBorder="1" applyAlignment="1">
      <alignment horizontal="right" vertical="center" shrinkToFit="1"/>
    </xf>
    <xf numFmtId="38" fontId="3" fillId="33" borderId="0" xfId="48" applyFont="1" applyFill="1" applyBorder="1" applyAlignment="1">
      <alignment vertical="center"/>
    </xf>
    <xf numFmtId="38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194" fontId="3" fillId="33" borderId="0" xfId="0" applyNumberFormat="1" applyFont="1" applyFill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vertical="center" shrinkToFit="1"/>
    </xf>
    <xf numFmtId="0" fontId="41" fillId="33" borderId="0" xfId="0" applyFont="1" applyFill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Border="1" applyAlignment="1">
      <alignment vertical="top" wrapText="1"/>
    </xf>
    <xf numFmtId="0" fontId="42" fillId="34" borderId="0" xfId="0" applyFont="1" applyFill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34" borderId="13" xfId="0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93" fontId="4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vertical="center" shrinkToFit="1"/>
    </xf>
    <xf numFmtId="184" fontId="3" fillId="0" borderId="10" xfId="0" applyNumberFormat="1" applyFont="1" applyFill="1" applyBorder="1" applyAlignment="1">
      <alignment vertical="center" shrinkToFit="1"/>
    </xf>
    <xf numFmtId="186" fontId="3" fillId="0" borderId="10" xfId="0" applyNumberFormat="1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184" fontId="43" fillId="33" borderId="10" xfId="0" applyNumberFormat="1" applyFont="1" applyFill="1" applyBorder="1" applyAlignment="1">
      <alignment vertical="center" shrinkToFit="1"/>
    </xf>
    <xf numFmtId="38" fontId="41" fillId="33" borderId="10" xfId="48" applyNumberFormat="1" applyFont="1" applyFill="1" applyBorder="1" applyAlignment="1">
      <alignment horizontal="right" vertical="center" shrinkToFit="1"/>
    </xf>
    <xf numFmtId="38" fontId="41" fillId="33" borderId="10" xfId="48" applyFont="1" applyFill="1" applyBorder="1" applyAlignment="1">
      <alignment vertical="center"/>
    </xf>
    <xf numFmtId="38" fontId="41" fillId="33" borderId="10" xfId="0" applyNumberFormat="1" applyFont="1" applyFill="1" applyBorder="1" applyAlignment="1">
      <alignment horizontal="right" vertical="center" shrinkToFit="1"/>
    </xf>
    <xf numFmtId="0" fontId="43" fillId="33" borderId="10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right" vertical="center"/>
    </xf>
    <xf numFmtId="38" fontId="43" fillId="33" borderId="10" xfId="48" applyNumberFormat="1" applyFont="1" applyFill="1" applyBorder="1" applyAlignment="1">
      <alignment horizontal="right" vertical="center" shrinkToFit="1"/>
    </xf>
    <xf numFmtId="38" fontId="43" fillId="33" borderId="10" xfId="48" applyFont="1" applyFill="1" applyBorder="1" applyAlignment="1">
      <alignment vertical="center"/>
    </xf>
    <xf numFmtId="38" fontId="43" fillId="33" borderId="10" xfId="0" applyNumberFormat="1" applyFont="1" applyFill="1" applyBorder="1" applyAlignment="1">
      <alignment horizontal="right" vertical="center" shrinkToFit="1"/>
    </xf>
    <xf numFmtId="0" fontId="43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>
      <alignment horizontal="right" vertical="center" shrinkToFit="1"/>
    </xf>
    <xf numFmtId="38" fontId="3" fillId="33" borderId="10" xfId="48" applyNumberFormat="1" applyFont="1" applyFill="1" applyBorder="1" applyAlignment="1">
      <alignment horizontal="right" vertical="center" shrinkToFit="1"/>
    </xf>
    <xf numFmtId="38" fontId="3" fillId="33" borderId="10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 vertical="top" wrapText="1" indent="1"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showZeros="0" tabSelected="1" view="pageBreakPreview" zoomScale="84" zoomScaleNormal="120" zoomScaleSheetLayoutView="84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5" sqref="C65"/>
    </sheetView>
  </sheetViews>
  <sheetFormatPr defaultColWidth="10.57421875" defaultRowHeight="15.75" customHeight="1"/>
  <cols>
    <col min="1" max="1" width="10.57421875" style="34" customWidth="1"/>
    <col min="2" max="2" width="12.140625" style="2" customWidth="1"/>
    <col min="3" max="3" width="15.140625" style="2" customWidth="1"/>
    <col min="4" max="5" width="7.140625" style="2" customWidth="1"/>
    <col min="6" max="6" width="7.57421875" style="2" customWidth="1"/>
    <col min="7" max="8" width="10.57421875" style="2" customWidth="1"/>
    <col min="9" max="9" width="12.140625" style="2" customWidth="1"/>
    <col min="10" max="10" width="10.57421875" style="2" customWidth="1"/>
    <col min="11" max="11" width="12.140625" style="2" customWidth="1"/>
    <col min="12" max="12" width="10.57421875" style="2" customWidth="1"/>
    <col min="13" max="13" width="12.140625" style="2" customWidth="1"/>
    <col min="14" max="14" width="10.57421875" style="2" customWidth="1"/>
    <col min="15" max="15" width="12.140625" style="2" customWidth="1"/>
    <col min="16" max="16" width="10.57421875" style="2" customWidth="1"/>
    <col min="17" max="17" width="12.140625" style="2" customWidth="1"/>
    <col min="18" max="22" width="11.57421875" style="2" customWidth="1"/>
    <col min="23" max="23" width="12.140625" style="2" customWidth="1"/>
    <col min="24" max="16384" width="10.57421875" style="2" customWidth="1"/>
  </cols>
  <sheetData>
    <row r="1" ht="15.75" customHeight="1">
      <c r="A1" s="1" t="s">
        <v>192</v>
      </c>
    </row>
    <row r="2" spans="1:2" ht="15.75" customHeight="1">
      <c r="A2" s="1" t="s">
        <v>69</v>
      </c>
      <c r="B2" s="35">
        <f>A8+A24+A49+A66+A69</f>
        <v>73</v>
      </c>
    </row>
    <row r="3" spans="1:23" s="3" customFormat="1" ht="15.7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6"/>
      <c r="H3" s="86" t="s">
        <v>174</v>
      </c>
      <c r="I3" s="86"/>
      <c r="J3" s="86"/>
      <c r="K3" s="86"/>
      <c r="L3" s="86"/>
      <c r="M3" s="86"/>
      <c r="N3" s="86"/>
      <c r="O3" s="86"/>
      <c r="P3" s="86"/>
      <c r="Q3" s="86"/>
      <c r="R3" s="36" t="s">
        <v>68</v>
      </c>
      <c r="S3" s="64" t="s">
        <v>68</v>
      </c>
      <c r="T3" s="64" t="s">
        <v>68</v>
      </c>
      <c r="U3" s="64" t="s">
        <v>68</v>
      </c>
      <c r="V3" s="59" t="s">
        <v>68</v>
      </c>
      <c r="W3" s="86" t="s">
        <v>7</v>
      </c>
    </row>
    <row r="4" spans="1:23" s="3" customFormat="1" ht="15.75" customHeight="1">
      <c r="A4" s="86"/>
      <c r="B4" s="86"/>
      <c r="C4" s="86"/>
      <c r="D4" s="86" t="s">
        <v>104</v>
      </c>
      <c r="E4" s="86" t="s">
        <v>101</v>
      </c>
      <c r="F4" s="87" t="s">
        <v>102</v>
      </c>
      <c r="G4" s="86" t="s">
        <v>103</v>
      </c>
      <c r="H4" s="86" t="s">
        <v>4</v>
      </c>
      <c r="I4" s="86"/>
      <c r="J4" s="86"/>
      <c r="K4" s="86"/>
      <c r="L4" s="86" t="s">
        <v>9</v>
      </c>
      <c r="M4" s="86"/>
      <c r="N4" s="86"/>
      <c r="O4" s="86"/>
      <c r="P4" s="86" t="s">
        <v>10</v>
      </c>
      <c r="Q4" s="86"/>
      <c r="R4" s="86" t="s">
        <v>169</v>
      </c>
      <c r="S4" s="86" t="s">
        <v>170</v>
      </c>
      <c r="T4" s="86" t="s">
        <v>171</v>
      </c>
      <c r="U4" s="86" t="s">
        <v>172</v>
      </c>
      <c r="V4" s="86" t="s">
        <v>173</v>
      </c>
      <c r="W4" s="86"/>
    </row>
    <row r="5" spans="1:23" s="3" customFormat="1" ht="15.75" customHeight="1">
      <c r="A5" s="86"/>
      <c r="B5" s="86"/>
      <c r="C5" s="86"/>
      <c r="D5" s="86"/>
      <c r="E5" s="86"/>
      <c r="F5" s="87"/>
      <c r="G5" s="86"/>
      <c r="H5" s="86" t="s">
        <v>5</v>
      </c>
      <c r="I5" s="86"/>
      <c r="J5" s="86" t="s">
        <v>8</v>
      </c>
      <c r="K5" s="86"/>
      <c r="L5" s="86" t="s">
        <v>5</v>
      </c>
      <c r="M5" s="86"/>
      <c r="N5" s="86" t="s">
        <v>8</v>
      </c>
      <c r="O5" s="86"/>
      <c r="P5" s="86" t="s">
        <v>67</v>
      </c>
      <c r="Q5" s="86"/>
      <c r="R5" s="86"/>
      <c r="S5" s="86"/>
      <c r="T5" s="86"/>
      <c r="U5" s="86"/>
      <c r="V5" s="86"/>
      <c r="W5" s="86"/>
    </row>
    <row r="6" spans="1:23" s="3" customFormat="1" ht="15.75" customHeight="1">
      <c r="A6" s="86"/>
      <c r="B6" s="86"/>
      <c r="C6" s="86"/>
      <c r="D6" s="86"/>
      <c r="E6" s="86"/>
      <c r="F6" s="87"/>
      <c r="G6" s="86"/>
      <c r="H6" s="64" t="s">
        <v>6</v>
      </c>
      <c r="I6" s="64" t="s">
        <v>7</v>
      </c>
      <c r="J6" s="64" t="s">
        <v>6</v>
      </c>
      <c r="K6" s="64" t="s">
        <v>7</v>
      </c>
      <c r="L6" s="64" t="s">
        <v>6</v>
      </c>
      <c r="M6" s="64" t="s">
        <v>7</v>
      </c>
      <c r="N6" s="64" t="s">
        <v>6</v>
      </c>
      <c r="O6" s="64" t="s">
        <v>7</v>
      </c>
      <c r="P6" s="64" t="s">
        <v>6</v>
      </c>
      <c r="Q6" s="64" t="s">
        <v>7</v>
      </c>
      <c r="R6" s="86"/>
      <c r="S6" s="86"/>
      <c r="T6" s="86"/>
      <c r="U6" s="86"/>
      <c r="V6" s="86"/>
      <c r="W6" s="86"/>
    </row>
    <row r="7" spans="1:23" s="39" customFormat="1" ht="15.75" customHeight="1">
      <c r="A7" s="9" t="s">
        <v>42</v>
      </c>
      <c r="B7" s="15" t="s">
        <v>168</v>
      </c>
      <c r="C7" s="15" t="s">
        <v>59</v>
      </c>
      <c r="D7" s="5" t="s">
        <v>159</v>
      </c>
      <c r="E7" s="37">
        <v>8</v>
      </c>
      <c r="F7" s="65">
        <v>8</v>
      </c>
      <c r="G7" s="20">
        <f>SUM(H7+J7+L7+N7+P7)</f>
        <v>21361</v>
      </c>
      <c r="H7" s="78">
        <v>12982</v>
      </c>
      <c r="I7" s="79">
        <v>218097</v>
      </c>
      <c r="J7" s="78">
        <v>0</v>
      </c>
      <c r="K7" s="79">
        <v>0</v>
      </c>
      <c r="L7" s="78">
        <v>7747</v>
      </c>
      <c r="M7" s="79">
        <v>71272</v>
      </c>
      <c r="N7" s="78">
        <v>632</v>
      </c>
      <c r="O7" s="79">
        <v>1769</v>
      </c>
      <c r="P7" s="71"/>
      <c r="Q7" s="70"/>
      <c r="R7" s="70"/>
      <c r="S7" s="70"/>
      <c r="T7" s="70"/>
      <c r="U7" s="70"/>
      <c r="V7" s="70"/>
      <c r="W7" s="77">
        <f>I7+K7+M7+O7+Q7+R7+S7+T7+U7+V7</f>
        <v>291138</v>
      </c>
    </row>
    <row r="8" spans="1:23" s="39" customFormat="1" ht="15.75" customHeight="1">
      <c r="A8" s="11">
        <f>COUNTA(B7:B22)</f>
        <v>16</v>
      </c>
      <c r="B8" s="15" t="s">
        <v>11</v>
      </c>
      <c r="C8" s="15" t="s">
        <v>60</v>
      </c>
      <c r="D8" s="5" t="s">
        <v>159</v>
      </c>
      <c r="E8" s="37">
        <v>8</v>
      </c>
      <c r="F8" s="65">
        <v>16</v>
      </c>
      <c r="G8" s="20">
        <f aca="true" t="shared" si="0" ref="G8:G59">SUM(H8+J8+L8+N8+P8)</f>
        <v>27752</v>
      </c>
      <c r="H8" s="78">
        <v>27752</v>
      </c>
      <c r="I8" s="79">
        <v>466233</v>
      </c>
      <c r="J8" s="78"/>
      <c r="K8" s="79">
        <v>0</v>
      </c>
      <c r="L8" s="78"/>
      <c r="M8" s="79">
        <v>0</v>
      </c>
      <c r="N8" s="78"/>
      <c r="O8" s="79">
        <v>0</v>
      </c>
      <c r="P8" s="71"/>
      <c r="Q8" s="70"/>
      <c r="R8" s="70"/>
      <c r="S8" s="70"/>
      <c r="T8" s="70"/>
      <c r="U8" s="70"/>
      <c r="V8" s="70"/>
      <c r="W8" s="77">
        <f aca="true" t="shared" si="1" ref="W8:W67">I8+K8+M8+O8+Q8+R8+S8+T8+U8+V8</f>
        <v>466233</v>
      </c>
    </row>
    <row r="9" spans="1:23" s="39" customFormat="1" ht="15.75" customHeight="1">
      <c r="A9" s="14"/>
      <c r="B9" s="15" t="s">
        <v>12</v>
      </c>
      <c r="C9" s="15" t="s">
        <v>61</v>
      </c>
      <c r="D9" s="5" t="s">
        <v>158</v>
      </c>
      <c r="E9" s="37">
        <v>10</v>
      </c>
      <c r="F9" s="65">
        <v>44</v>
      </c>
      <c r="G9" s="20">
        <f t="shared" si="0"/>
        <v>178090</v>
      </c>
      <c r="H9" s="78">
        <v>121347</v>
      </c>
      <c r="I9" s="79">
        <v>2548287</v>
      </c>
      <c r="J9" s="78">
        <v>56468</v>
      </c>
      <c r="K9" s="79">
        <v>451744</v>
      </c>
      <c r="L9" s="78">
        <v>275</v>
      </c>
      <c r="M9" s="79">
        <v>3162</v>
      </c>
      <c r="N9" s="78"/>
      <c r="O9" s="79">
        <v>0</v>
      </c>
      <c r="P9" s="71"/>
      <c r="Q9" s="70"/>
      <c r="R9" s="70"/>
      <c r="S9" s="70"/>
      <c r="T9" s="70"/>
      <c r="U9" s="70"/>
      <c r="V9" s="70"/>
      <c r="W9" s="77">
        <f t="shared" si="1"/>
        <v>3003193</v>
      </c>
    </row>
    <row r="10" spans="1:23" s="39" customFormat="1" ht="15.75" customHeight="1">
      <c r="A10" s="14"/>
      <c r="B10" s="15" t="s">
        <v>157</v>
      </c>
      <c r="C10" s="15" t="s">
        <v>61</v>
      </c>
      <c r="D10" s="5" t="s">
        <v>158</v>
      </c>
      <c r="E10" s="37">
        <v>10</v>
      </c>
      <c r="F10" s="65">
        <v>11</v>
      </c>
      <c r="G10" s="20">
        <f t="shared" si="0"/>
        <v>114387</v>
      </c>
      <c r="H10" s="78">
        <v>43012</v>
      </c>
      <c r="I10" s="79">
        <v>903252</v>
      </c>
      <c r="J10" s="78">
        <v>71375</v>
      </c>
      <c r="K10" s="79">
        <v>571000</v>
      </c>
      <c r="L10" s="78"/>
      <c r="M10" s="79">
        <v>0</v>
      </c>
      <c r="N10" s="78"/>
      <c r="O10" s="79">
        <v>0</v>
      </c>
      <c r="P10" s="71"/>
      <c r="Q10" s="70"/>
      <c r="R10" s="70"/>
      <c r="S10" s="70"/>
      <c r="T10" s="79">
        <v>343161</v>
      </c>
      <c r="U10" s="70"/>
      <c r="V10" s="70"/>
      <c r="W10" s="77">
        <f t="shared" si="1"/>
        <v>1817413</v>
      </c>
    </row>
    <row r="11" spans="1:23" s="39" customFormat="1" ht="15.75" customHeight="1">
      <c r="A11" s="14"/>
      <c r="B11" s="15" t="s">
        <v>13</v>
      </c>
      <c r="C11" s="15" t="s">
        <v>62</v>
      </c>
      <c r="D11" s="5" t="s">
        <v>158</v>
      </c>
      <c r="E11" s="37">
        <v>10</v>
      </c>
      <c r="F11" s="65">
        <v>13</v>
      </c>
      <c r="G11" s="20">
        <f t="shared" si="0"/>
        <v>88391</v>
      </c>
      <c r="H11" s="78">
        <v>65272</v>
      </c>
      <c r="I11" s="79">
        <v>1370712</v>
      </c>
      <c r="J11" s="78">
        <v>22240</v>
      </c>
      <c r="K11" s="79">
        <v>177920</v>
      </c>
      <c r="L11" s="78">
        <v>879</v>
      </c>
      <c r="M11" s="79">
        <v>10108</v>
      </c>
      <c r="N11" s="78"/>
      <c r="O11" s="79">
        <v>0</v>
      </c>
      <c r="P11" s="71"/>
      <c r="Q11" s="70"/>
      <c r="R11" s="70"/>
      <c r="S11" s="70"/>
      <c r="T11" s="70"/>
      <c r="U11" s="70"/>
      <c r="V11" s="70"/>
      <c r="W11" s="77">
        <f t="shared" si="1"/>
        <v>1558740</v>
      </c>
    </row>
    <row r="12" spans="1:23" s="39" customFormat="1" ht="15.75" customHeight="1">
      <c r="A12" s="14"/>
      <c r="B12" s="15" t="s">
        <v>14</v>
      </c>
      <c r="C12" s="15" t="s">
        <v>62</v>
      </c>
      <c r="D12" s="5" t="s">
        <v>158</v>
      </c>
      <c r="E12" s="37">
        <v>10</v>
      </c>
      <c r="F12" s="65">
        <v>6</v>
      </c>
      <c r="G12" s="20">
        <f t="shared" si="0"/>
        <v>28336</v>
      </c>
      <c r="H12" s="78">
        <v>18509</v>
      </c>
      <c r="I12" s="79">
        <v>388689</v>
      </c>
      <c r="J12" s="78">
        <v>7391</v>
      </c>
      <c r="K12" s="79">
        <v>59128</v>
      </c>
      <c r="L12" s="78">
        <v>2436</v>
      </c>
      <c r="M12" s="79">
        <v>28014</v>
      </c>
      <c r="N12" s="78"/>
      <c r="O12" s="79">
        <v>0</v>
      </c>
      <c r="P12" s="71"/>
      <c r="Q12" s="70"/>
      <c r="R12" s="70"/>
      <c r="S12" s="70"/>
      <c r="T12" s="70"/>
      <c r="U12" s="70"/>
      <c r="V12" s="70"/>
      <c r="W12" s="77">
        <f t="shared" si="1"/>
        <v>475831</v>
      </c>
    </row>
    <row r="13" spans="1:23" s="39" customFormat="1" ht="15.75" customHeight="1">
      <c r="A13" s="14"/>
      <c r="B13" s="15" t="s">
        <v>15</v>
      </c>
      <c r="C13" s="15" t="s">
        <v>63</v>
      </c>
      <c r="D13" s="5" t="s">
        <v>158</v>
      </c>
      <c r="E13" s="37">
        <v>10</v>
      </c>
      <c r="F13" s="65">
        <v>6</v>
      </c>
      <c r="G13" s="20">
        <f t="shared" si="0"/>
        <v>31413</v>
      </c>
      <c r="H13" s="78">
        <v>25218</v>
      </c>
      <c r="I13" s="79">
        <v>529578</v>
      </c>
      <c r="J13" s="78">
        <v>5994</v>
      </c>
      <c r="K13" s="79">
        <v>47952</v>
      </c>
      <c r="L13" s="78">
        <v>201</v>
      </c>
      <c r="M13" s="79">
        <v>2311</v>
      </c>
      <c r="N13" s="78"/>
      <c r="O13" s="79">
        <v>0</v>
      </c>
      <c r="P13" s="71"/>
      <c r="Q13" s="70"/>
      <c r="R13" s="70"/>
      <c r="S13" s="70"/>
      <c r="T13" s="70"/>
      <c r="U13" s="70"/>
      <c r="V13" s="70"/>
      <c r="W13" s="77">
        <f t="shared" si="1"/>
        <v>579841</v>
      </c>
    </row>
    <row r="14" spans="1:23" s="39" customFormat="1" ht="15.75" customHeight="1">
      <c r="A14" s="14"/>
      <c r="B14" s="15" t="s">
        <v>125</v>
      </c>
      <c r="C14" s="15" t="s">
        <v>64</v>
      </c>
      <c r="D14" s="5" t="s">
        <v>158</v>
      </c>
      <c r="E14" s="37">
        <v>10</v>
      </c>
      <c r="F14" s="65">
        <v>6</v>
      </c>
      <c r="G14" s="20">
        <f t="shared" si="0"/>
        <v>16410</v>
      </c>
      <c r="H14" s="78">
        <v>14545</v>
      </c>
      <c r="I14" s="79">
        <v>305445</v>
      </c>
      <c r="J14" s="78">
        <v>0</v>
      </c>
      <c r="K14" s="79">
        <v>0</v>
      </c>
      <c r="L14" s="78">
        <v>849</v>
      </c>
      <c r="M14" s="79">
        <v>9763</v>
      </c>
      <c r="N14" s="78">
        <v>1016</v>
      </c>
      <c r="O14" s="79">
        <v>3556</v>
      </c>
      <c r="P14" s="71"/>
      <c r="Q14" s="70"/>
      <c r="R14" s="70"/>
      <c r="S14" s="70"/>
      <c r="T14" s="70"/>
      <c r="U14" s="70"/>
      <c r="V14" s="70"/>
      <c r="W14" s="77">
        <f t="shared" si="1"/>
        <v>318764</v>
      </c>
    </row>
    <row r="15" spans="1:23" s="39" customFormat="1" ht="15.75" customHeight="1">
      <c r="A15" s="14"/>
      <c r="B15" s="15" t="s">
        <v>126</v>
      </c>
      <c r="C15" s="15" t="s">
        <v>65</v>
      </c>
      <c r="D15" s="5" t="s">
        <v>158</v>
      </c>
      <c r="E15" s="37">
        <v>10</v>
      </c>
      <c r="F15" s="65">
        <v>6</v>
      </c>
      <c r="G15" s="20">
        <f t="shared" si="0"/>
        <v>44877</v>
      </c>
      <c r="H15" s="78">
        <v>40978</v>
      </c>
      <c r="I15" s="79">
        <v>860538</v>
      </c>
      <c r="J15" s="78"/>
      <c r="K15" s="79">
        <v>0</v>
      </c>
      <c r="L15" s="78">
        <v>1206</v>
      </c>
      <c r="M15" s="79">
        <v>13869</v>
      </c>
      <c r="N15" s="78">
        <v>2693</v>
      </c>
      <c r="O15" s="79">
        <v>9425</v>
      </c>
      <c r="P15" s="71"/>
      <c r="Q15" s="70"/>
      <c r="R15" s="70"/>
      <c r="S15" s="70"/>
      <c r="T15" s="70"/>
      <c r="U15" s="70"/>
      <c r="V15" s="70"/>
      <c r="W15" s="77">
        <f t="shared" si="1"/>
        <v>883832</v>
      </c>
    </row>
    <row r="16" spans="1:23" s="39" customFormat="1" ht="15.75" customHeight="1">
      <c r="A16" s="14"/>
      <c r="B16" s="15" t="s">
        <v>16</v>
      </c>
      <c r="C16" s="15" t="s">
        <v>65</v>
      </c>
      <c r="D16" s="5" t="s">
        <v>158</v>
      </c>
      <c r="E16" s="37">
        <v>10</v>
      </c>
      <c r="F16" s="65">
        <v>17</v>
      </c>
      <c r="G16" s="20">
        <f t="shared" si="0"/>
        <v>130684</v>
      </c>
      <c r="H16" s="78">
        <v>123135</v>
      </c>
      <c r="I16" s="79">
        <v>2585835</v>
      </c>
      <c r="J16" s="78">
        <v>3969</v>
      </c>
      <c r="K16" s="79">
        <v>31752</v>
      </c>
      <c r="L16" s="78">
        <v>0</v>
      </c>
      <c r="M16" s="79">
        <v>0</v>
      </c>
      <c r="N16" s="78">
        <v>3580</v>
      </c>
      <c r="O16" s="79">
        <v>12530</v>
      </c>
      <c r="P16" s="71"/>
      <c r="Q16" s="70"/>
      <c r="R16" s="70"/>
      <c r="S16" s="70"/>
      <c r="T16" s="70"/>
      <c r="U16" s="70"/>
      <c r="V16" s="70"/>
      <c r="W16" s="77">
        <f t="shared" si="1"/>
        <v>2630117</v>
      </c>
    </row>
    <row r="17" spans="1:23" s="39" customFormat="1" ht="15.75" customHeight="1">
      <c r="A17" s="14"/>
      <c r="B17" s="15" t="s">
        <v>17</v>
      </c>
      <c r="C17" s="15" t="s">
        <v>65</v>
      </c>
      <c r="D17" s="5" t="s">
        <v>158</v>
      </c>
      <c r="E17" s="37">
        <v>8</v>
      </c>
      <c r="F17" s="65">
        <v>12</v>
      </c>
      <c r="G17" s="20">
        <f t="shared" si="0"/>
        <v>136998</v>
      </c>
      <c r="H17" s="78">
        <v>132554</v>
      </c>
      <c r="I17" s="79">
        <v>2226907</v>
      </c>
      <c r="J17" s="78"/>
      <c r="K17" s="79">
        <v>0</v>
      </c>
      <c r="L17" s="78">
        <v>3971</v>
      </c>
      <c r="M17" s="79">
        <v>36533</v>
      </c>
      <c r="N17" s="78">
        <v>473</v>
      </c>
      <c r="O17" s="79">
        <v>1324</v>
      </c>
      <c r="P17" s="71"/>
      <c r="Q17" s="70"/>
      <c r="R17" s="70"/>
      <c r="S17" s="70"/>
      <c r="T17" s="70"/>
      <c r="U17" s="70"/>
      <c r="V17" s="70"/>
      <c r="W17" s="77">
        <f t="shared" si="1"/>
        <v>2264764</v>
      </c>
    </row>
    <row r="18" spans="1:23" s="39" customFormat="1" ht="15.75" customHeight="1">
      <c r="A18" s="14"/>
      <c r="B18" s="15" t="s">
        <v>18</v>
      </c>
      <c r="C18" s="15" t="s">
        <v>66</v>
      </c>
      <c r="D18" s="5" t="s">
        <v>158</v>
      </c>
      <c r="E18" s="37">
        <v>10</v>
      </c>
      <c r="F18" s="65">
        <v>10</v>
      </c>
      <c r="G18" s="20">
        <f t="shared" si="0"/>
        <v>45519</v>
      </c>
      <c r="H18" s="78">
        <v>42139</v>
      </c>
      <c r="I18" s="79">
        <v>884919</v>
      </c>
      <c r="J18" s="78"/>
      <c r="K18" s="79">
        <v>0</v>
      </c>
      <c r="L18" s="80">
        <v>3380</v>
      </c>
      <c r="M18" s="79">
        <v>38870</v>
      </c>
      <c r="N18" s="78"/>
      <c r="O18" s="79">
        <v>0</v>
      </c>
      <c r="P18" s="71"/>
      <c r="Q18" s="70"/>
      <c r="R18" s="70"/>
      <c r="S18" s="70"/>
      <c r="T18" s="70"/>
      <c r="U18" s="70"/>
      <c r="V18" s="70"/>
      <c r="W18" s="77">
        <f t="shared" si="1"/>
        <v>923789</v>
      </c>
    </row>
    <row r="19" spans="1:23" s="39" customFormat="1" ht="15.75" customHeight="1">
      <c r="A19" s="14"/>
      <c r="B19" s="15" t="s">
        <v>19</v>
      </c>
      <c r="C19" s="15" t="s">
        <v>66</v>
      </c>
      <c r="D19" s="5" t="s">
        <v>158</v>
      </c>
      <c r="E19" s="37">
        <v>10</v>
      </c>
      <c r="F19" s="65">
        <v>5</v>
      </c>
      <c r="G19" s="20">
        <f t="shared" si="0"/>
        <v>13246</v>
      </c>
      <c r="H19" s="78">
        <v>11401</v>
      </c>
      <c r="I19" s="79">
        <v>239421</v>
      </c>
      <c r="J19" s="78">
        <v>1021</v>
      </c>
      <c r="K19" s="79">
        <v>8168</v>
      </c>
      <c r="L19" s="80"/>
      <c r="M19" s="79"/>
      <c r="N19" s="78">
        <v>824</v>
      </c>
      <c r="O19" s="79">
        <v>2884</v>
      </c>
      <c r="P19" s="71"/>
      <c r="Q19" s="70"/>
      <c r="R19" s="70"/>
      <c r="S19" s="70"/>
      <c r="T19" s="70"/>
      <c r="U19" s="70"/>
      <c r="V19" s="70"/>
      <c r="W19" s="77">
        <f t="shared" si="1"/>
        <v>250473</v>
      </c>
    </row>
    <row r="20" spans="1:23" s="39" customFormat="1" ht="15.75" customHeight="1">
      <c r="A20" s="14"/>
      <c r="B20" s="15" t="s">
        <v>20</v>
      </c>
      <c r="C20" s="15" t="s">
        <v>66</v>
      </c>
      <c r="D20" s="5" t="s">
        <v>158</v>
      </c>
      <c r="E20" s="37">
        <v>10</v>
      </c>
      <c r="F20" s="65">
        <v>19</v>
      </c>
      <c r="G20" s="20">
        <f t="shared" si="0"/>
        <v>141806</v>
      </c>
      <c r="H20" s="78">
        <v>112350</v>
      </c>
      <c r="I20" s="79">
        <v>2359350</v>
      </c>
      <c r="J20" s="78">
        <v>5872</v>
      </c>
      <c r="K20" s="79">
        <v>46976</v>
      </c>
      <c r="L20" s="80">
        <v>15149</v>
      </c>
      <c r="M20" s="79">
        <v>174213</v>
      </c>
      <c r="N20" s="78">
        <v>8435</v>
      </c>
      <c r="O20" s="79">
        <v>29522</v>
      </c>
      <c r="P20" s="71"/>
      <c r="Q20" s="70"/>
      <c r="R20" s="70"/>
      <c r="S20" s="70"/>
      <c r="T20" s="70"/>
      <c r="U20" s="70"/>
      <c r="V20" s="70"/>
      <c r="W20" s="77">
        <f t="shared" si="1"/>
        <v>2610061</v>
      </c>
    </row>
    <row r="21" spans="1:23" s="39" customFormat="1" ht="15.75" customHeight="1">
      <c r="A21" s="14"/>
      <c r="B21" s="15" t="s">
        <v>127</v>
      </c>
      <c r="C21" s="15" t="s">
        <v>60</v>
      </c>
      <c r="D21" s="5" t="s">
        <v>158</v>
      </c>
      <c r="E21" s="55">
        <v>10</v>
      </c>
      <c r="F21" s="65">
        <v>12</v>
      </c>
      <c r="G21" s="20">
        <f t="shared" si="0"/>
        <v>22474</v>
      </c>
      <c r="H21" s="78">
        <v>14157</v>
      </c>
      <c r="I21" s="79">
        <v>297297</v>
      </c>
      <c r="J21" s="78">
        <v>7567</v>
      </c>
      <c r="K21" s="79">
        <v>60536</v>
      </c>
      <c r="L21" s="80">
        <v>572</v>
      </c>
      <c r="M21" s="79">
        <v>6578</v>
      </c>
      <c r="N21" s="78">
        <v>178</v>
      </c>
      <c r="O21" s="79">
        <v>623</v>
      </c>
      <c r="P21" s="71"/>
      <c r="Q21" s="70"/>
      <c r="R21" s="70"/>
      <c r="S21" s="70"/>
      <c r="T21" s="70"/>
      <c r="U21" s="70"/>
      <c r="V21" s="70"/>
      <c r="W21" s="77">
        <f t="shared" si="1"/>
        <v>365034</v>
      </c>
    </row>
    <row r="22" spans="1:23" s="39" customFormat="1" ht="15.75" customHeight="1">
      <c r="A22" s="14"/>
      <c r="B22" s="15" t="s">
        <v>128</v>
      </c>
      <c r="C22" s="15" t="s">
        <v>65</v>
      </c>
      <c r="D22" s="5" t="s">
        <v>158</v>
      </c>
      <c r="E22" s="55">
        <v>10</v>
      </c>
      <c r="F22" s="65">
        <v>2</v>
      </c>
      <c r="G22" s="20">
        <f t="shared" si="0"/>
        <v>54196</v>
      </c>
      <c r="H22" s="78">
        <v>1407</v>
      </c>
      <c r="I22" s="79">
        <v>29547</v>
      </c>
      <c r="J22" s="69">
        <v>0</v>
      </c>
      <c r="K22" s="70">
        <v>0</v>
      </c>
      <c r="L22" s="80">
        <v>52789</v>
      </c>
      <c r="M22" s="79">
        <v>607073</v>
      </c>
      <c r="N22" s="78"/>
      <c r="O22" s="79">
        <v>0</v>
      </c>
      <c r="P22" s="71"/>
      <c r="Q22" s="70"/>
      <c r="R22" s="70"/>
      <c r="S22" s="70"/>
      <c r="T22" s="70"/>
      <c r="U22" s="70"/>
      <c r="V22" s="70"/>
      <c r="W22" s="77">
        <f t="shared" si="1"/>
        <v>636620</v>
      </c>
    </row>
    <row r="23" spans="1:23" s="39" customFormat="1" ht="15.75" customHeight="1">
      <c r="A23" s="9" t="s">
        <v>55</v>
      </c>
      <c r="B23" s="15" t="s">
        <v>43</v>
      </c>
      <c r="C23" s="21" t="s">
        <v>141</v>
      </c>
      <c r="D23" s="5" t="s">
        <v>158</v>
      </c>
      <c r="E23" s="63">
        <v>10</v>
      </c>
      <c r="F23" s="65">
        <v>11</v>
      </c>
      <c r="G23" s="20">
        <f>SUM(H23+J23+L23+N23+P23)</f>
        <v>76774</v>
      </c>
      <c r="H23" s="78">
        <v>42210</v>
      </c>
      <c r="I23" s="79">
        <v>886410</v>
      </c>
      <c r="J23" s="78">
        <v>34564</v>
      </c>
      <c r="K23" s="79">
        <v>276512</v>
      </c>
      <c r="L23" s="69">
        <v>0</v>
      </c>
      <c r="M23" s="70">
        <v>0</v>
      </c>
      <c r="N23" s="69">
        <v>0</v>
      </c>
      <c r="O23" s="70">
        <v>0</v>
      </c>
      <c r="P23" s="71"/>
      <c r="Q23" s="70"/>
      <c r="R23" s="70"/>
      <c r="S23" s="70"/>
      <c r="T23" s="70"/>
      <c r="U23" s="70"/>
      <c r="V23" s="70"/>
      <c r="W23" s="77">
        <f t="shared" si="1"/>
        <v>1162922</v>
      </c>
    </row>
    <row r="24" spans="1:23" s="39" customFormat="1" ht="15.75" customHeight="1">
      <c r="A24" s="11">
        <f>COUNTA(B23:B47)</f>
        <v>25</v>
      </c>
      <c r="B24" s="15" t="s">
        <v>153</v>
      </c>
      <c r="C24" s="21" t="s">
        <v>155</v>
      </c>
      <c r="D24" s="5" t="s">
        <v>158</v>
      </c>
      <c r="E24" s="63">
        <v>10</v>
      </c>
      <c r="F24" s="65">
        <v>72</v>
      </c>
      <c r="G24" s="20">
        <f t="shared" si="0"/>
        <v>493021</v>
      </c>
      <c r="H24" s="78">
        <v>149226</v>
      </c>
      <c r="I24" s="79">
        <v>3133746</v>
      </c>
      <c r="J24" s="78">
        <v>340266</v>
      </c>
      <c r="K24" s="79">
        <v>2722128</v>
      </c>
      <c r="L24" s="78">
        <v>153</v>
      </c>
      <c r="M24" s="79">
        <v>1759</v>
      </c>
      <c r="N24" s="78">
        <v>3376</v>
      </c>
      <c r="O24" s="79">
        <v>11816</v>
      </c>
      <c r="P24" s="71"/>
      <c r="Q24" s="70"/>
      <c r="R24" s="70"/>
      <c r="S24" s="79"/>
      <c r="T24" s="79"/>
      <c r="U24" s="79">
        <v>986042</v>
      </c>
      <c r="V24" s="79">
        <v>1479063</v>
      </c>
      <c r="W24" s="77">
        <f t="shared" si="1"/>
        <v>8334554</v>
      </c>
    </row>
    <row r="25" spans="1:23" s="39" customFormat="1" ht="15.75" customHeight="1">
      <c r="A25" s="14"/>
      <c r="B25" s="15" t="s">
        <v>154</v>
      </c>
      <c r="C25" s="21" t="s">
        <v>156</v>
      </c>
      <c r="D25" s="5" t="s">
        <v>158</v>
      </c>
      <c r="E25" s="63">
        <v>10</v>
      </c>
      <c r="F25" s="65">
        <v>39</v>
      </c>
      <c r="G25" s="20">
        <f t="shared" si="0"/>
        <v>253992</v>
      </c>
      <c r="H25" s="78">
        <v>76749</v>
      </c>
      <c r="I25" s="79">
        <v>1611729</v>
      </c>
      <c r="J25" s="78">
        <v>172249</v>
      </c>
      <c r="K25" s="79">
        <v>1377992</v>
      </c>
      <c r="L25" s="78">
        <v>205</v>
      </c>
      <c r="M25" s="79">
        <v>2357</v>
      </c>
      <c r="N25" s="78">
        <v>4789</v>
      </c>
      <c r="O25" s="79">
        <v>16761</v>
      </c>
      <c r="P25" s="71"/>
      <c r="Q25" s="70"/>
      <c r="R25" s="70"/>
      <c r="S25" s="79"/>
      <c r="T25" s="79"/>
      <c r="U25" s="79"/>
      <c r="V25" s="79">
        <v>507984</v>
      </c>
      <c r="W25" s="77">
        <f t="shared" si="1"/>
        <v>3516823</v>
      </c>
    </row>
    <row r="26" spans="1:23" s="39" customFormat="1" ht="15.75" customHeight="1">
      <c r="A26" s="14"/>
      <c r="B26" s="15" t="s">
        <v>44</v>
      </c>
      <c r="C26" s="21" t="s">
        <v>142</v>
      </c>
      <c r="D26" s="5" t="s">
        <v>158</v>
      </c>
      <c r="E26" s="63">
        <v>10</v>
      </c>
      <c r="F26" s="65">
        <v>14</v>
      </c>
      <c r="G26" s="20">
        <f t="shared" si="0"/>
        <v>174771</v>
      </c>
      <c r="H26" s="78">
        <v>59884</v>
      </c>
      <c r="I26" s="79">
        <v>1257564</v>
      </c>
      <c r="J26" s="78">
        <v>114887</v>
      </c>
      <c r="K26" s="79">
        <v>919096</v>
      </c>
      <c r="L26" s="78">
        <v>0</v>
      </c>
      <c r="M26" s="79">
        <v>0</v>
      </c>
      <c r="N26" s="78">
        <v>0</v>
      </c>
      <c r="O26" s="79">
        <v>0</v>
      </c>
      <c r="P26" s="71"/>
      <c r="Q26" s="70"/>
      <c r="R26" s="70"/>
      <c r="S26" s="79"/>
      <c r="T26" s="79"/>
      <c r="U26" s="79"/>
      <c r="V26" s="79">
        <v>524313</v>
      </c>
      <c r="W26" s="77">
        <f t="shared" si="1"/>
        <v>2700973</v>
      </c>
    </row>
    <row r="27" spans="1:23" s="39" customFormat="1" ht="15.75" customHeight="1">
      <c r="A27" s="14"/>
      <c r="B27" s="15" t="s">
        <v>45</v>
      </c>
      <c r="C27" s="21" t="s">
        <v>143</v>
      </c>
      <c r="D27" s="5" t="s">
        <v>158</v>
      </c>
      <c r="E27" s="63">
        <v>10</v>
      </c>
      <c r="F27" s="65">
        <v>15</v>
      </c>
      <c r="G27" s="20">
        <f t="shared" si="0"/>
        <v>71694</v>
      </c>
      <c r="H27" s="78">
        <v>41647</v>
      </c>
      <c r="I27" s="79">
        <v>874587</v>
      </c>
      <c r="J27" s="78">
        <v>30047</v>
      </c>
      <c r="K27" s="79">
        <v>240376</v>
      </c>
      <c r="L27" s="78">
        <v>0</v>
      </c>
      <c r="M27" s="79">
        <v>0</v>
      </c>
      <c r="N27" s="78">
        <v>0</v>
      </c>
      <c r="O27" s="79">
        <v>0</v>
      </c>
      <c r="P27" s="71"/>
      <c r="Q27" s="70"/>
      <c r="R27" s="70"/>
      <c r="S27" s="79"/>
      <c r="T27" s="79"/>
      <c r="U27" s="79">
        <v>143388</v>
      </c>
      <c r="V27" s="79">
        <v>215082</v>
      </c>
      <c r="W27" s="77">
        <f t="shared" si="1"/>
        <v>1473433</v>
      </c>
    </row>
    <row r="28" spans="1:23" s="39" customFormat="1" ht="15.75" customHeight="1">
      <c r="A28" s="14"/>
      <c r="B28" s="15" t="s">
        <v>46</v>
      </c>
      <c r="C28" s="21" t="s">
        <v>144</v>
      </c>
      <c r="D28" s="5" t="s">
        <v>158</v>
      </c>
      <c r="E28" s="63">
        <v>10</v>
      </c>
      <c r="F28" s="65">
        <v>20</v>
      </c>
      <c r="G28" s="20">
        <f t="shared" si="0"/>
        <v>180977</v>
      </c>
      <c r="H28" s="78">
        <v>16290</v>
      </c>
      <c r="I28" s="79">
        <v>342090</v>
      </c>
      <c r="J28" s="78">
        <v>164687</v>
      </c>
      <c r="K28" s="79">
        <v>1317496</v>
      </c>
      <c r="L28" s="78">
        <v>0</v>
      </c>
      <c r="M28" s="79">
        <v>0</v>
      </c>
      <c r="N28" s="78">
        <v>0</v>
      </c>
      <c r="O28" s="79">
        <v>0</v>
      </c>
      <c r="P28" s="71"/>
      <c r="Q28" s="70"/>
      <c r="R28" s="70"/>
      <c r="S28" s="79"/>
      <c r="T28" s="79"/>
      <c r="U28" s="79"/>
      <c r="V28" s="79"/>
      <c r="W28" s="77">
        <f t="shared" si="1"/>
        <v>1659586</v>
      </c>
    </row>
    <row r="29" spans="1:23" s="39" customFormat="1" ht="15.75" customHeight="1">
      <c r="A29" s="14"/>
      <c r="B29" s="15" t="s">
        <v>47</v>
      </c>
      <c r="C29" s="21" t="s">
        <v>145</v>
      </c>
      <c r="D29" s="5" t="s">
        <v>158</v>
      </c>
      <c r="E29" s="63">
        <v>10</v>
      </c>
      <c r="F29" s="65">
        <v>8</v>
      </c>
      <c r="G29" s="20">
        <f t="shared" si="0"/>
        <v>37498</v>
      </c>
      <c r="H29" s="78">
        <v>23862</v>
      </c>
      <c r="I29" s="79">
        <v>501102</v>
      </c>
      <c r="J29" s="78">
        <v>12622</v>
      </c>
      <c r="K29" s="79">
        <v>100976</v>
      </c>
      <c r="L29" s="78">
        <v>1014</v>
      </c>
      <c r="M29" s="79">
        <v>11661</v>
      </c>
      <c r="N29" s="78">
        <v>0</v>
      </c>
      <c r="O29" s="79">
        <v>0</v>
      </c>
      <c r="P29" s="71"/>
      <c r="Q29" s="70"/>
      <c r="R29" s="70"/>
      <c r="S29" s="79">
        <v>53352</v>
      </c>
      <c r="T29" s="79"/>
      <c r="U29" s="79">
        <v>103602</v>
      </c>
      <c r="V29" s="79">
        <v>74996</v>
      </c>
      <c r="W29" s="77">
        <f t="shared" si="1"/>
        <v>845689</v>
      </c>
    </row>
    <row r="30" spans="1:23" s="39" customFormat="1" ht="15.75" customHeight="1">
      <c r="A30" s="14"/>
      <c r="B30" s="15" t="s">
        <v>48</v>
      </c>
      <c r="C30" s="21" t="s">
        <v>146</v>
      </c>
      <c r="D30" s="5" t="s">
        <v>158</v>
      </c>
      <c r="E30" s="63">
        <v>10</v>
      </c>
      <c r="F30" s="65">
        <v>5</v>
      </c>
      <c r="G30" s="20">
        <f t="shared" si="0"/>
        <v>40626</v>
      </c>
      <c r="H30" s="78">
        <v>17760</v>
      </c>
      <c r="I30" s="79">
        <v>372960</v>
      </c>
      <c r="J30" s="78">
        <v>22583</v>
      </c>
      <c r="K30" s="79">
        <v>180664</v>
      </c>
      <c r="L30" s="78">
        <v>0</v>
      </c>
      <c r="M30" s="79">
        <v>0</v>
      </c>
      <c r="N30" s="78">
        <v>283</v>
      </c>
      <c r="O30" s="79">
        <v>990</v>
      </c>
      <c r="P30" s="71"/>
      <c r="Q30" s="70"/>
      <c r="R30" s="70"/>
      <c r="S30" s="79">
        <v>43776</v>
      </c>
      <c r="T30" s="79"/>
      <c r="U30" s="79"/>
      <c r="V30" s="79"/>
      <c r="W30" s="77">
        <f t="shared" si="1"/>
        <v>598390</v>
      </c>
    </row>
    <row r="31" spans="1:23" s="39" customFormat="1" ht="15.75" customHeight="1">
      <c r="A31" s="14"/>
      <c r="B31" s="15" t="s">
        <v>49</v>
      </c>
      <c r="C31" s="21" t="s">
        <v>146</v>
      </c>
      <c r="D31" s="5" t="s">
        <v>158</v>
      </c>
      <c r="E31" s="63">
        <v>10</v>
      </c>
      <c r="F31" s="65">
        <v>9</v>
      </c>
      <c r="G31" s="20">
        <f t="shared" si="0"/>
        <v>55426</v>
      </c>
      <c r="H31" s="78">
        <v>660</v>
      </c>
      <c r="I31" s="79">
        <v>13860</v>
      </c>
      <c r="J31" s="78">
        <v>54766</v>
      </c>
      <c r="K31" s="79">
        <v>438128</v>
      </c>
      <c r="L31" s="78">
        <v>0</v>
      </c>
      <c r="M31" s="79">
        <v>0</v>
      </c>
      <c r="N31" s="78">
        <v>0</v>
      </c>
      <c r="O31" s="79">
        <v>0</v>
      </c>
      <c r="P31" s="71"/>
      <c r="Q31" s="70"/>
      <c r="R31" s="70"/>
      <c r="S31" s="79"/>
      <c r="T31" s="79"/>
      <c r="U31" s="79"/>
      <c r="V31" s="79"/>
      <c r="W31" s="77">
        <f t="shared" si="1"/>
        <v>451988</v>
      </c>
    </row>
    <row r="32" spans="1:23" s="39" customFormat="1" ht="15.75" customHeight="1">
      <c r="A32" s="14"/>
      <c r="B32" s="15" t="s">
        <v>50</v>
      </c>
      <c r="C32" s="21" t="s">
        <v>146</v>
      </c>
      <c r="D32" s="5" t="s">
        <v>158</v>
      </c>
      <c r="E32" s="63">
        <v>10</v>
      </c>
      <c r="F32" s="65">
        <v>17</v>
      </c>
      <c r="G32" s="20">
        <f t="shared" si="0"/>
        <v>116344</v>
      </c>
      <c r="H32" s="78">
        <v>113459</v>
      </c>
      <c r="I32" s="79">
        <v>2382639</v>
      </c>
      <c r="J32" s="78">
        <v>2885</v>
      </c>
      <c r="K32" s="79">
        <v>23080</v>
      </c>
      <c r="L32" s="78">
        <v>0</v>
      </c>
      <c r="M32" s="79">
        <v>0</v>
      </c>
      <c r="N32" s="78">
        <v>0</v>
      </c>
      <c r="O32" s="79">
        <v>0</v>
      </c>
      <c r="P32" s="71"/>
      <c r="Q32" s="70"/>
      <c r="R32" s="70"/>
      <c r="S32" s="79"/>
      <c r="T32" s="79"/>
      <c r="U32" s="79"/>
      <c r="V32" s="79"/>
      <c r="W32" s="77">
        <f t="shared" si="1"/>
        <v>2405719</v>
      </c>
    </row>
    <row r="33" spans="1:23" s="39" customFormat="1" ht="15.75" customHeight="1">
      <c r="A33" s="14"/>
      <c r="B33" s="15" t="s">
        <v>51</v>
      </c>
      <c r="C33" s="21" t="s">
        <v>146</v>
      </c>
      <c r="D33" s="5" t="s">
        <v>158</v>
      </c>
      <c r="E33" s="63">
        <v>10</v>
      </c>
      <c r="F33" s="65">
        <v>15</v>
      </c>
      <c r="G33" s="20">
        <f t="shared" si="0"/>
        <v>108520</v>
      </c>
      <c r="H33" s="78">
        <v>20159</v>
      </c>
      <c r="I33" s="79">
        <v>423339</v>
      </c>
      <c r="J33" s="78">
        <v>88361</v>
      </c>
      <c r="K33" s="79">
        <v>706888</v>
      </c>
      <c r="L33" s="78">
        <v>0</v>
      </c>
      <c r="M33" s="79">
        <v>0</v>
      </c>
      <c r="N33" s="78">
        <v>0</v>
      </c>
      <c r="O33" s="79">
        <v>0</v>
      </c>
      <c r="P33" s="71"/>
      <c r="Q33" s="70"/>
      <c r="R33" s="70"/>
      <c r="S33" s="79"/>
      <c r="T33" s="79"/>
      <c r="U33" s="79"/>
      <c r="V33" s="79"/>
      <c r="W33" s="77">
        <f t="shared" si="1"/>
        <v>1130227</v>
      </c>
    </row>
    <row r="34" spans="1:23" s="39" customFormat="1" ht="15.75" customHeight="1">
      <c r="A34" s="14"/>
      <c r="B34" s="15" t="s">
        <v>52</v>
      </c>
      <c r="C34" s="21" t="s">
        <v>141</v>
      </c>
      <c r="D34" s="5" t="s">
        <v>158</v>
      </c>
      <c r="E34" s="63">
        <v>10</v>
      </c>
      <c r="F34" s="65">
        <v>8</v>
      </c>
      <c r="G34" s="20">
        <f t="shared" si="0"/>
        <v>62214</v>
      </c>
      <c r="H34" s="78">
        <v>14295</v>
      </c>
      <c r="I34" s="79">
        <v>300195</v>
      </c>
      <c r="J34" s="78">
        <v>47746</v>
      </c>
      <c r="K34" s="79">
        <v>381968</v>
      </c>
      <c r="L34" s="78">
        <v>173</v>
      </c>
      <c r="M34" s="79">
        <v>1989</v>
      </c>
      <c r="N34" s="78">
        <v>0</v>
      </c>
      <c r="O34" s="79">
        <v>0</v>
      </c>
      <c r="P34" s="71"/>
      <c r="Q34" s="70"/>
      <c r="R34" s="70"/>
      <c r="S34" s="79"/>
      <c r="T34" s="79"/>
      <c r="U34" s="79">
        <v>186642</v>
      </c>
      <c r="V34" s="79"/>
      <c r="W34" s="77">
        <f t="shared" si="1"/>
        <v>870794</v>
      </c>
    </row>
    <row r="35" spans="1:23" s="39" customFormat="1" ht="15.75" customHeight="1">
      <c r="A35" s="14"/>
      <c r="B35" s="15" t="s">
        <v>53</v>
      </c>
      <c r="C35" s="21" t="s">
        <v>147</v>
      </c>
      <c r="D35" s="5" t="s">
        <v>158</v>
      </c>
      <c r="E35" s="63">
        <v>10</v>
      </c>
      <c r="F35" s="65">
        <v>16</v>
      </c>
      <c r="G35" s="20">
        <f t="shared" si="0"/>
        <v>127053</v>
      </c>
      <c r="H35" s="78">
        <v>4629</v>
      </c>
      <c r="I35" s="79">
        <v>97209</v>
      </c>
      <c r="J35" s="78">
        <v>122424</v>
      </c>
      <c r="K35" s="79">
        <v>979392</v>
      </c>
      <c r="L35" s="78">
        <v>0</v>
      </c>
      <c r="M35" s="79">
        <v>0</v>
      </c>
      <c r="N35" s="78">
        <v>0</v>
      </c>
      <c r="O35" s="79">
        <v>0</v>
      </c>
      <c r="P35" s="71"/>
      <c r="Q35" s="70"/>
      <c r="R35" s="70"/>
      <c r="S35" s="79"/>
      <c r="T35" s="79"/>
      <c r="U35" s="79">
        <v>254106</v>
      </c>
      <c r="V35" s="79">
        <v>381159</v>
      </c>
      <c r="W35" s="77">
        <f t="shared" si="1"/>
        <v>1711866</v>
      </c>
    </row>
    <row r="36" spans="1:23" s="39" customFormat="1" ht="15.75" customHeight="1">
      <c r="A36" s="14"/>
      <c r="B36" s="15" t="s">
        <v>54</v>
      </c>
      <c r="C36" s="21" t="s">
        <v>142</v>
      </c>
      <c r="D36" s="5" t="s">
        <v>158</v>
      </c>
      <c r="E36" s="63">
        <v>8</v>
      </c>
      <c r="F36" s="65">
        <v>6</v>
      </c>
      <c r="G36" s="20">
        <f t="shared" si="0"/>
        <v>50060</v>
      </c>
      <c r="H36" s="78">
        <v>13125</v>
      </c>
      <c r="I36" s="79">
        <v>220500</v>
      </c>
      <c r="J36" s="78">
        <v>36935</v>
      </c>
      <c r="K36" s="79">
        <v>236384</v>
      </c>
      <c r="L36" s="78">
        <v>0</v>
      </c>
      <c r="M36" s="79">
        <v>0</v>
      </c>
      <c r="N36" s="78">
        <v>0</v>
      </c>
      <c r="O36" s="79">
        <v>0</v>
      </c>
      <c r="P36" s="71"/>
      <c r="Q36" s="70"/>
      <c r="R36" s="70"/>
      <c r="S36" s="79"/>
      <c r="T36" s="79"/>
      <c r="U36" s="79"/>
      <c r="V36" s="79"/>
      <c r="W36" s="77">
        <f t="shared" si="1"/>
        <v>456884</v>
      </c>
    </row>
    <row r="37" spans="1:23" s="39" customFormat="1" ht="15.75" customHeight="1">
      <c r="A37" s="14"/>
      <c r="B37" s="15" t="s">
        <v>21</v>
      </c>
      <c r="C37" s="21" t="s">
        <v>142</v>
      </c>
      <c r="D37" s="5" t="s">
        <v>158</v>
      </c>
      <c r="E37" s="63">
        <v>10</v>
      </c>
      <c r="F37" s="65">
        <v>11</v>
      </c>
      <c r="G37" s="20">
        <f t="shared" si="0"/>
        <v>58030</v>
      </c>
      <c r="H37" s="78">
        <v>23558</v>
      </c>
      <c r="I37" s="79">
        <v>494718</v>
      </c>
      <c r="J37" s="78">
        <v>34472</v>
      </c>
      <c r="K37" s="79">
        <v>275776</v>
      </c>
      <c r="L37" s="78">
        <v>0</v>
      </c>
      <c r="M37" s="79">
        <v>0</v>
      </c>
      <c r="N37" s="78">
        <v>0</v>
      </c>
      <c r="O37" s="79">
        <v>0</v>
      </c>
      <c r="P37" s="71"/>
      <c r="Q37" s="70"/>
      <c r="R37" s="70"/>
      <c r="S37" s="79"/>
      <c r="T37" s="79"/>
      <c r="U37" s="79">
        <v>116060</v>
      </c>
      <c r="V37" s="79">
        <v>174090</v>
      </c>
      <c r="W37" s="77">
        <f t="shared" si="1"/>
        <v>1060644</v>
      </c>
    </row>
    <row r="38" spans="1:23" s="39" customFormat="1" ht="15.75" customHeight="1">
      <c r="A38" s="14"/>
      <c r="B38" s="15" t="s">
        <v>22</v>
      </c>
      <c r="C38" s="21" t="s">
        <v>142</v>
      </c>
      <c r="D38" s="5" t="s">
        <v>158</v>
      </c>
      <c r="E38" s="63">
        <v>10</v>
      </c>
      <c r="F38" s="65">
        <v>7</v>
      </c>
      <c r="G38" s="20">
        <f t="shared" si="0"/>
        <v>52490</v>
      </c>
      <c r="H38" s="78">
        <v>8184</v>
      </c>
      <c r="I38" s="79">
        <v>171864</v>
      </c>
      <c r="J38" s="78">
        <v>44306</v>
      </c>
      <c r="K38" s="79">
        <v>354448</v>
      </c>
      <c r="L38" s="78">
        <v>0</v>
      </c>
      <c r="M38" s="79">
        <v>0</v>
      </c>
      <c r="N38" s="78">
        <v>0</v>
      </c>
      <c r="O38" s="79">
        <v>0</v>
      </c>
      <c r="P38" s="71"/>
      <c r="Q38" s="70"/>
      <c r="R38" s="70"/>
      <c r="S38" s="79"/>
      <c r="T38" s="79"/>
      <c r="U38" s="79"/>
      <c r="V38" s="79"/>
      <c r="W38" s="77">
        <f t="shared" si="1"/>
        <v>526312</v>
      </c>
    </row>
    <row r="39" spans="1:23" s="39" customFormat="1" ht="15.75" customHeight="1">
      <c r="A39" s="14"/>
      <c r="B39" s="15" t="s">
        <v>23</v>
      </c>
      <c r="C39" s="21" t="s">
        <v>148</v>
      </c>
      <c r="D39" s="5" t="s">
        <v>158</v>
      </c>
      <c r="E39" s="63">
        <v>10</v>
      </c>
      <c r="F39" s="65">
        <v>11</v>
      </c>
      <c r="G39" s="20">
        <f t="shared" si="0"/>
        <v>98808</v>
      </c>
      <c r="H39" s="78">
        <v>43886</v>
      </c>
      <c r="I39" s="79">
        <v>921606</v>
      </c>
      <c r="J39" s="78">
        <v>54156</v>
      </c>
      <c r="K39" s="79">
        <v>433248</v>
      </c>
      <c r="L39" s="78">
        <v>0</v>
      </c>
      <c r="M39" s="79">
        <v>0</v>
      </c>
      <c r="N39" s="78">
        <v>766</v>
      </c>
      <c r="O39" s="79">
        <v>2681</v>
      </c>
      <c r="P39" s="71"/>
      <c r="Q39" s="70"/>
      <c r="R39" s="70"/>
      <c r="S39" s="79"/>
      <c r="T39" s="79"/>
      <c r="U39" s="79"/>
      <c r="V39" s="79"/>
      <c r="W39" s="77">
        <f t="shared" si="1"/>
        <v>1357535</v>
      </c>
    </row>
    <row r="40" spans="1:23" s="39" customFormat="1" ht="15.75" customHeight="1">
      <c r="A40" s="14"/>
      <c r="B40" s="15" t="s">
        <v>24</v>
      </c>
      <c r="C40" s="21" t="s">
        <v>141</v>
      </c>
      <c r="D40" s="5" t="s">
        <v>158</v>
      </c>
      <c r="E40" s="63">
        <v>8</v>
      </c>
      <c r="F40" s="65">
        <v>14</v>
      </c>
      <c r="G40" s="20">
        <f t="shared" si="0"/>
        <v>92559</v>
      </c>
      <c r="H40" s="78">
        <v>38188</v>
      </c>
      <c r="I40" s="79">
        <v>641558</v>
      </c>
      <c r="J40" s="78">
        <v>54371</v>
      </c>
      <c r="K40" s="79">
        <v>347974</v>
      </c>
      <c r="L40" s="78">
        <v>0</v>
      </c>
      <c r="M40" s="79">
        <v>0</v>
      </c>
      <c r="N40" s="78">
        <v>0</v>
      </c>
      <c r="O40" s="79">
        <v>0</v>
      </c>
      <c r="P40" s="71"/>
      <c r="Q40" s="70"/>
      <c r="R40" s="70"/>
      <c r="S40" s="79"/>
      <c r="T40" s="79"/>
      <c r="U40" s="79"/>
      <c r="V40" s="79"/>
      <c r="W40" s="77">
        <f t="shared" si="1"/>
        <v>989532</v>
      </c>
    </row>
    <row r="41" spans="1:23" s="39" customFormat="1" ht="15.75" customHeight="1">
      <c r="A41" s="14"/>
      <c r="B41" s="15" t="s">
        <v>25</v>
      </c>
      <c r="C41" s="21" t="s">
        <v>149</v>
      </c>
      <c r="D41" s="5" t="s">
        <v>158</v>
      </c>
      <c r="E41" s="63">
        <v>10</v>
      </c>
      <c r="F41" s="65">
        <v>16</v>
      </c>
      <c r="G41" s="20">
        <f t="shared" si="0"/>
        <v>102924</v>
      </c>
      <c r="H41" s="78">
        <v>8348</v>
      </c>
      <c r="I41" s="79">
        <v>175308</v>
      </c>
      <c r="J41" s="78">
        <v>94576</v>
      </c>
      <c r="K41" s="79">
        <v>756608</v>
      </c>
      <c r="L41" s="78">
        <v>0</v>
      </c>
      <c r="M41" s="79">
        <v>0</v>
      </c>
      <c r="N41" s="78">
        <v>0</v>
      </c>
      <c r="O41" s="79">
        <v>0</v>
      </c>
      <c r="P41" s="71"/>
      <c r="Q41" s="70"/>
      <c r="R41" s="70"/>
      <c r="S41" s="79"/>
      <c r="T41" s="79"/>
      <c r="U41" s="79"/>
      <c r="V41" s="79">
        <v>308772</v>
      </c>
      <c r="W41" s="77">
        <f t="shared" si="1"/>
        <v>1240688</v>
      </c>
    </row>
    <row r="42" spans="1:23" s="39" customFormat="1" ht="15.75" customHeight="1">
      <c r="A42" s="14"/>
      <c r="B42" s="15" t="s">
        <v>26</v>
      </c>
      <c r="C42" s="21" t="s">
        <v>150</v>
      </c>
      <c r="D42" s="5" t="s">
        <v>158</v>
      </c>
      <c r="E42" s="63">
        <v>10</v>
      </c>
      <c r="F42" s="65">
        <v>96</v>
      </c>
      <c r="G42" s="20">
        <f t="shared" si="0"/>
        <v>394763</v>
      </c>
      <c r="H42" s="78">
        <v>107877</v>
      </c>
      <c r="I42" s="79">
        <v>2265417</v>
      </c>
      <c r="J42" s="78">
        <v>283427</v>
      </c>
      <c r="K42" s="79">
        <v>2267416</v>
      </c>
      <c r="L42" s="78">
        <v>0</v>
      </c>
      <c r="M42" s="79">
        <v>0</v>
      </c>
      <c r="N42" s="78">
        <v>3459</v>
      </c>
      <c r="O42" s="79">
        <v>12106</v>
      </c>
      <c r="P42" s="71"/>
      <c r="Q42" s="70"/>
      <c r="R42" s="70"/>
      <c r="S42" s="79">
        <v>278130</v>
      </c>
      <c r="T42" s="79"/>
      <c r="U42" s="79">
        <v>1137934</v>
      </c>
      <c r="V42" s="79">
        <v>789526</v>
      </c>
      <c r="W42" s="77">
        <f t="shared" si="1"/>
        <v>6750529</v>
      </c>
    </row>
    <row r="43" spans="1:23" s="39" customFormat="1" ht="15.75" customHeight="1">
      <c r="A43" s="14"/>
      <c r="B43" s="15" t="s">
        <v>129</v>
      </c>
      <c r="C43" s="60" t="s">
        <v>149</v>
      </c>
      <c r="D43" s="5" t="s">
        <v>158</v>
      </c>
      <c r="E43" s="63">
        <v>8</v>
      </c>
      <c r="F43" s="65">
        <v>26</v>
      </c>
      <c r="G43" s="20">
        <f t="shared" si="0"/>
        <v>174524</v>
      </c>
      <c r="H43" s="78">
        <v>5814</v>
      </c>
      <c r="I43" s="79">
        <v>97675</v>
      </c>
      <c r="J43" s="78">
        <v>168183</v>
      </c>
      <c r="K43" s="79">
        <v>1076371</v>
      </c>
      <c r="L43" s="78">
        <v>290</v>
      </c>
      <c r="M43" s="79">
        <v>2668</v>
      </c>
      <c r="N43" s="78">
        <v>237</v>
      </c>
      <c r="O43" s="79">
        <v>663</v>
      </c>
      <c r="P43" s="71"/>
      <c r="Q43" s="70"/>
      <c r="R43" s="70"/>
      <c r="S43" s="79"/>
      <c r="T43" s="79"/>
      <c r="U43" s="79"/>
      <c r="V43" s="79"/>
      <c r="W43" s="77">
        <f t="shared" si="1"/>
        <v>1177377</v>
      </c>
    </row>
    <row r="44" spans="1:23" s="39" customFormat="1" ht="15.75" customHeight="1">
      <c r="A44" s="14"/>
      <c r="B44" s="15" t="s">
        <v>130</v>
      </c>
      <c r="C44" s="21" t="s">
        <v>147</v>
      </c>
      <c r="D44" s="5" t="s">
        <v>158</v>
      </c>
      <c r="E44" s="63">
        <v>10</v>
      </c>
      <c r="F44" s="65">
        <v>7</v>
      </c>
      <c r="G44" s="20">
        <f t="shared" si="0"/>
        <v>40994</v>
      </c>
      <c r="H44" s="78">
        <v>25604</v>
      </c>
      <c r="I44" s="79">
        <v>537684</v>
      </c>
      <c r="J44" s="78">
        <v>15390</v>
      </c>
      <c r="K44" s="79">
        <v>123120</v>
      </c>
      <c r="L44" s="78">
        <v>0</v>
      </c>
      <c r="M44" s="79">
        <v>0</v>
      </c>
      <c r="N44" s="78">
        <v>0</v>
      </c>
      <c r="O44" s="79">
        <v>0</v>
      </c>
      <c r="P44" s="71"/>
      <c r="Q44" s="70"/>
      <c r="R44" s="70"/>
      <c r="S44" s="79"/>
      <c r="T44" s="79"/>
      <c r="U44" s="79"/>
      <c r="V44" s="79"/>
      <c r="W44" s="77">
        <f t="shared" si="1"/>
        <v>660804</v>
      </c>
    </row>
    <row r="45" spans="1:23" s="39" customFormat="1" ht="15.75" customHeight="1">
      <c r="A45" s="14"/>
      <c r="B45" s="15" t="s">
        <v>131</v>
      </c>
      <c r="C45" s="21" t="s">
        <v>147</v>
      </c>
      <c r="D45" s="5" t="s">
        <v>158</v>
      </c>
      <c r="E45" s="63">
        <v>10</v>
      </c>
      <c r="F45" s="65">
        <v>9</v>
      </c>
      <c r="G45" s="20">
        <f t="shared" si="0"/>
        <v>59754</v>
      </c>
      <c r="H45" s="78">
        <v>31889</v>
      </c>
      <c r="I45" s="79">
        <v>669669</v>
      </c>
      <c r="J45" s="78">
        <v>27865</v>
      </c>
      <c r="K45" s="79">
        <v>222920</v>
      </c>
      <c r="L45" s="78">
        <v>0</v>
      </c>
      <c r="M45" s="79">
        <v>0</v>
      </c>
      <c r="N45" s="69">
        <v>0</v>
      </c>
      <c r="O45" s="70">
        <v>0</v>
      </c>
      <c r="P45" s="71"/>
      <c r="Q45" s="70"/>
      <c r="R45" s="70"/>
      <c r="S45" s="79"/>
      <c r="T45" s="79"/>
      <c r="U45" s="79"/>
      <c r="V45" s="79"/>
      <c r="W45" s="77">
        <f t="shared" si="1"/>
        <v>892589</v>
      </c>
    </row>
    <row r="46" spans="1:23" s="39" customFormat="1" ht="15.75" customHeight="1">
      <c r="A46" s="14"/>
      <c r="B46" s="15" t="s">
        <v>132</v>
      </c>
      <c r="C46" s="21" t="s">
        <v>151</v>
      </c>
      <c r="D46" s="5" t="s">
        <v>158</v>
      </c>
      <c r="E46" s="63">
        <v>10</v>
      </c>
      <c r="F46" s="65">
        <v>76</v>
      </c>
      <c r="G46" s="20">
        <f t="shared" si="0"/>
        <v>468885</v>
      </c>
      <c r="H46" s="78">
        <v>199146</v>
      </c>
      <c r="I46" s="79">
        <v>4182066</v>
      </c>
      <c r="J46" s="78">
        <v>269739</v>
      </c>
      <c r="K46" s="79">
        <v>2157912</v>
      </c>
      <c r="L46" s="69">
        <v>0</v>
      </c>
      <c r="M46" s="70">
        <v>0</v>
      </c>
      <c r="N46" s="69">
        <v>0</v>
      </c>
      <c r="O46" s="70">
        <v>0</v>
      </c>
      <c r="P46" s="71"/>
      <c r="Q46" s="70"/>
      <c r="R46" s="70"/>
      <c r="S46" s="79">
        <v>301850</v>
      </c>
      <c r="T46" s="79"/>
      <c r="U46" s="79">
        <v>937770</v>
      </c>
      <c r="V46" s="79">
        <v>1406655</v>
      </c>
      <c r="W46" s="77">
        <f t="shared" si="1"/>
        <v>8986253</v>
      </c>
    </row>
    <row r="47" spans="1:23" s="39" customFormat="1" ht="15.75" customHeight="1">
      <c r="A47" s="12"/>
      <c r="B47" s="15" t="s">
        <v>160</v>
      </c>
      <c r="C47" s="21" t="s">
        <v>152</v>
      </c>
      <c r="D47" s="5" t="s">
        <v>158</v>
      </c>
      <c r="E47" s="63">
        <v>10</v>
      </c>
      <c r="F47" s="65">
        <v>90</v>
      </c>
      <c r="G47" s="20">
        <f t="shared" si="0"/>
        <v>621037</v>
      </c>
      <c r="H47" s="78">
        <v>168150</v>
      </c>
      <c r="I47" s="79">
        <v>3531150</v>
      </c>
      <c r="J47" s="78">
        <v>452887</v>
      </c>
      <c r="K47" s="79">
        <v>3623096</v>
      </c>
      <c r="L47" s="69">
        <v>0</v>
      </c>
      <c r="M47" s="70">
        <v>0</v>
      </c>
      <c r="N47" s="69">
        <v>0</v>
      </c>
      <c r="O47" s="70">
        <v>0</v>
      </c>
      <c r="P47" s="71"/>
      <c r="Q47" s="70"/>
      <c r="R47" s="70"/>
      <c r="S47" s="70"/>
      <c r="T47" s="70"/>
      <c r="U47" s="70"/>
      <c r="V47" s="79"/>
      <c r="W47" s="77">
        <f t="shared" si="1"/>
        <v>7154246</v>
      </c>
    </row>
    <row r="48" spans="1:23" s="39" customFormat="1" ht="15.75" customHeight="1">
      <c r="A48" s="9" t="s">
        <v>56</v>
      </c>
      <c r="B48" s="15" t="s">
        <v>27</v>
      </c>
      <c r="C48" s="10" t="s">
        <v>109</v>
      </c>
      <c r="D48" s="5" t="s">
        <v>158</v>
      </c>
      <c r="E48" s="37">
        <v>10</v>
      </c>
      <c r="F48" s="65">
        <v>5</v>
      </c>
      <c r="G48" s="20">
        <f t="shared" si="0"/>
        <v>56126</v>
      </c>
      <c r="H48" s="83">
        <v>44478</v>
      </c>
      <c r="I48" s="7">
        <v>934038</v>
      </c>
      <c r="J48" s="83">
        <v>11648</v>
      </c>
      <c r="K48" s="7">
        <v>93184</v>
      </c>
      <c r="L48" s="83">
        <v>0</v>
      </c>
      <c r="M48" s="7">
        <v>0</v>
      </c>
      <c r="N48" s="83">
        <v>0</v>
      </c>
      <c r="O48" s="7">
        <v>0</v>
      </c>
      <c r="P48" s="71"/>
      <c r="Q48" s="70"/>
      <c r="R48" s="70"/>
      <c r="S48" s="7">
        <v>103788</v>
      </c>
      <c r="T48" s="70"/>
      <c r="U48" s="70"/>
      <c r="V48" s="70"/>
      <c r="W48" s="20">
        <f t="shared" si="1"/>
        <v>1131010</v>
      </c>
    </row>
    <row r="49" spans="1:23" s="39" customFormat="1" ht="15.75" customHeight="1">
      <c r="A49" s="11">
        <f>COUNTA(B48:B64)</f>
        <v>17</v>
      </c>
      <c r="B49" s="15" t="s">
        <v>28</v>
      </c>
      <c r="C49" s="10" t="s">
        <v>110</v>
      </c>
      <c r="D49" s="5" t="s">
        <v>158</v>
      </c>
      <c r="E49" s="37">
        <v>10</v>
      </c>
      <c r="F49" s="65">
        <v>4</v>
      </c>
      <c r="G49" s="20">
        <f t="shared" si="0"/>
        <v>35456</v>
      </c>
      <c r="H49" s="83">
        <v>35456</v>
      </c>
      <c r="I49" s="7">
        <v>744576</v>
      </c>
      <c r="J49" s="83">
        <v>0</v>
      </c>
      <c r="K49" s="7">
        <v>0</v>
      </c>
      <c r="L49" s="83">
        <v>0</v>
      </c>
      <c r="M49" s="7">
        <v>0</v>
      </c>
      <c r="N49" s="83">
        <v>0</v>
      </c>
      <c r="O49" s="7">
        <v>0</v>
      </c>
      <c r="P49" s="71"/>
      <c r="Q49" s="70"/>
      <c r="R49" s="70"/>
      <c r="S49" s="7"/>
      <c r="T49" s="7"/>
      <c r="U49" s="70"/>
      <c r="V49" s="70"/>
      <c r="W49" s="20">
        <f t="shared" si="1"/>
        <v>744576</v>
      </c>
    </row>
    <row r="50" spans="1:23" s="39" customFormat="1" ht="15.75" customHeight="1">
      <c r="A50" s="14"/>
      <c r="B50" s="15" t="s">
        <v>29</v>
      </c>
      <c r="C50" s="10" t="s">
        <v>110</v>
      </c>
      <c r="D50" s="5" t="s">
        <v>158</v>
      </c>
      <c r="E50" s="37">
        <v>10</v>
      </c>
      <c r="F50" s="65">
        <v>2</v>
      </c>
      <c r="G50" s="20">
        <f t="shared" si="0"/>
        <v>13645</v>
      </c>
      <c r="H50" s="83">
        <v>13645</v>
      </c>
      <c r="I50" s="7">
        <v>286545</v>
      </c>
      <c r="J50" s="83">
        <v>0</v>
      </c>
      <c r="K50" s="7">
        <v>0</v>
      </c>
      <c r="L50" s="83">
        <v>0</v>
      </c>
      <c r="M50" s="7">
        <v>0</v>
      </c>
      <c r="N50" s="83">
        <v>0</v>
      </c>
      <c r="O50" s="7">
        <v>0</v>
      </c>
      <c r="P50" s="71"/>
      <c r="Q50" s="70"/>
      <c r="R50" s="70"/>
      <c r="S50" s="7"/>
      <c r="T50" s="7"/>
      <c r="U50" s="70"/>
      <c r="V50" s="70"/>
      <c r="W50" s="20">
        <f t="shared" si="1"/>
        <v>286545</v>
      </c>
    </row>
    <row r="51" spans="1:23" s="39" customFormat="1" ht="15.75" customHeight="1">
      <c r="A51" s="14"/>
      <c r="B51" s="15" t="s">
        <v>30</v>
      </c>
      <c r="C51" s="10" t="s">
        <v>110</v>
      </c>
      <c r="D51" s="5" t="s">
        <v>158</v>
      </c>
      <c r="E51" s="37">
        <v>10</v>
      </c>
      <c r="F51" s="65">
        <v>6</v>
      </c>
      <c r="G51" s="20">
        <f t="shared" si="0"/>
        <v>57212</v>
      </c>
      <c r="H51" s="83">
        <v>54220</v>
      </c>
      <c r="I51" s="7">
        <v>1138620</v>
      </c>
      <c r="J51" s="83">
        <v>2992</v>
      </c>
      <c r="K51" s="7">
        <v>23936</v>
      </c>
      <c r="L51" s="83">
        <v>0</v>
      </c>
      <c r="M51" s="7">
        <v>0</v>
      </c>
      <c r="N51" s="83">
        <v>0</v>
      </c>
      <c r="O51" s="7">
        <v>0</v>
      </c>
      <c r="P51" s="71"/>
      <c r="Q51" s="70"/>
      <c r="R51" s="70"/>
      <c r="S51" s="7">
        <v>159870</v>
      </c>
      <c r="T51" s="7"/>
      <c r="U51" s="70"/>
      <c r="V51" s="70"/>
      <c r="W51" s="20">
        <f t="shared" si="1"/>
        <v>1322426</v>
      </c>
    </row>
    <row r="52" spans="1:23" s="39" customFormat="1" ht="15.75" customHeight="1">
      <c r="A52" s="14"/>
      <c r="B52" s="15" t="s">
        <v>31</v>
      </c>
      <c r="C52" s="10" t="s">
        <v>110</v>
      </c>
      <c r="D52" s="5" t="s">
        <v>158</v>
      </c>
      <c r="E52" s="37">
        <v>10</v>
      </c>
      <c r="F52" s="65">
        <v>11</v>
      </c>
      <c r="G52" s="20">
        <f t="shared" si="0"/>
        <v>67357</v>
      </c>
      <c r="H52" s="83">
        <v>65846</v>
      </c>
      <c r="I52" s="7">
        <v>1382766</v>
      </c>
      <c r="J52" s="83">
        <v>348</v>
      </c>
      <c r="K52" s="7">
        <v>2784</v>
      </c>
      <c r="L52" s="83">
        <v>430</v>
      </c>
      <c r="M52" s="7">
        <v>4945</v>
      </c>
      <c r="N52" s="83">
        <v>733</v>
      </c>
      <c r="O52" s="7">
        <v>2565</v>
      </c>
      <c r="P52" s="71"/>
      <c r="Q52" s="70"/>
      <c r="R52" s="70"/>
      <c r="S52" s="7">
        <v>187044</v>
      </c>
      <c r="T52" s="7"/>
      <c r="U52" s="70"/>
      <c r="V52" s="70"/>
      <c r="W52" s="20">
        <f t="shared" si="1"/>
        <v>1580104</v>
      </c>
    </row>
    <row r="53" spans="1:23" s="39" customFormat="1" ht="15.75" customHeight="1">
      <c r="A53" s="14"/>
      <c r="B53" s="15" t="s">
        <v>161</v>
      </c>
      <c r="C53" s="10" t="s">
        <v>162</v>
      </c>
      <c r="D53" s="5" t="s">
        <v>158</v>
      </c>
      <c r="E53" s="63">
        <v>10</v>
      </c>
      <c r="F53" s="65">
        <v>16</v>
      </c>
      <c r="G53" s="20">
        <f t="shared" si="0"/>
        <v>84892</v>
      </c>
      <c r="H53" s="83">
        <v>56627</v>
      </c>
      <c r="I53" s="7">
        <v>1189167</v>
      </c>
      <c r="J53" s="83">
        <v>28265</v>
      </c>
      <c r="K53" s="7">
        <v>226120</v>
      </c>
      <c r="L53" s="83">
        <v>0</v>
      </c>
      <c r="M53" s="7">
        <v>0</v>
      </c>
      <c r="N53" s="83">
        <v>0</v>
      </c>
      <c r="O53" s="7">
        <v>0</v>
      </c>
      <c r="P53" s="71"/>
      <c r="Q53" s="70"/>
      <c r="R53" s="70"/>
      <c r="S53" s="7"/>
      <c r="T53" s="7"/>
      <c r="U53" s="70"/>
      <c r="V53" s="70"/>
      <c r="W53" s="20">
        <f t="shared" si="1"/>
        <v>1415287</v>
      </c>
    </row>
    <row r="54" spans="1:23" s="39" customFormat="1" ht="15.75" customHeight="1">
      <c r="A54" s="14"/>
      <c r="B54" s="15" t="s">
        <v>32</v>
      </c>
      <c r="C54" s="10" t="s">
        <v>111</v>
      </c>
      <c r="D54" s="5" t="s">
        <v>158</v>
      </c>
      <c r="E54" s="37">
        <v>10</v>
      </c>
      <c r="F54" s="65">
        <v>4</v>
      </c>
      <c r="G54" s="20">
        <f t="shared" si="0"/>
        <v>29494</v>
      </c>
      <c r="H54" s="83">
        <v>15977</v>
      </c>
      <c r="I54" s="7">
        <v>335517</v>
      </c>
      <c r="J54" s="83">
        <v>13517</v>
      </c>
      <c r="K54" s="7">
        <v>108136</v>
      </c>
      <c r="L54" s="83">
        <v>0</v>
      </c>
      <c r="M54" s="7">
        <v>0</v>
      </c>
      <c r="N54" s="83">
        <v>0</v>
      </c>
      <c r="O54" s="7">
        <v>0</v>
      </c>
      <c r="P54" s="71"/>
      <c r="Q54" s="70"/>
      <c r="R54" s="70"/>
      <c r="S54" s="7"/>
      <c r="T54" s="7"/>
      <c r="U54" s="70"/>
      <c r="V54" s="70"/>
      <c r="W54" s="20">
        <f t="shared" si="1"/>
        <v>443653</v>
      </c>
    </row>
    <row r="55" spans="1:23" s="39" customFormat="1" ht="15.75" customHeight="1">
      <c r="A55" s="14"/>
      <c r="B55" s="15" t="s">
        <v>33</v>
      </c>
      <c r="C55" s="10" t="s">
        <v>112</v>
      </c>
      <c r="D55" s="5" t="s">
        <v>158</v>
      </c>
      <c r="E55" s="37">
        <v>10</v>
      </c>
      <c r="F55" s="65">
        <v>7</v>
      </c>
      <c r="G55" s="20">
        <f t="shared" si="0"/>
        <v>30075</v>
      </c>
      <c r="H55" s="83">
        <v>26804</v>
      </c>
      <c r="I55" s="7">
        <v>562884</v>
      </c>
      <c r="J55" s="83">
        <v>3271</v>
      </c>
      <c r="K55" s="7">
        <v>26168</v>
      </c>
      <c r="L55" s="83"/>
      <c r="M55" s="7">
        <v>0</v>
      </c>
      <c r="N55" s="83">
        <v>0</v>
      </c>
      <c r="O55" s="7">
        <v>0</v>
      </c>
      <c r="P55" s="71"/>
      <c r="Q55" s="70"/>
      <c r="R55" s="70"/>
      <c r="S55" s="7"/>
      <c r="T55" s="7"/>
      <c r="U55" s="70"/>
      <c r="V55" s="70"/>
      <c r="W55" s="20">
        <f t="shared" si="1"/>
        <v>589052</v>
      </c>
    </row>
    <row r="56" spans="1:23" s="39" customFormat="1" ht="15.75" customHeight="1">
      <c r="A56" s="14"/>
      <c r="B56" s="15" t="s">
        <v>71</v>
      </c>
      <c r="C56" s="10" t="s">
        <v>113</v>
      </c>
      <c r="D56" s="5" t="s">
        <v>158</v>
      </c>
      <c r="E56" s="37">
        <v>10</v>
      </c>
      <c r="F56" s="65">
        <v>4</v>
      </c>
      <c r="G56" s="20">
        <f t="shared" si="0"/>
        <v>24372</v>
      </c>
      <c r="H56" s="83">
        <v>24057</v>
      </c>
      <c r="I56" s="7">
        <v>505197</v>
      </c>
      <c r="J56" s="83">
        <v>315</v>
      </c>
      <c r="K56" s="7">
        <v>2520</v>
      </c>
      <c r="L56" s="83">
        <v>0</v>
      </c>
      <c r="M56" s="7">
        <v>0</v>
      </c>
      <c r="N56" s="83">
        <v>0</v>
      </c>
      <c r="O56" s="7">
        <v>0</v>
      </c>
      <c r="P56" s="71"/>
      <c r="Q56" s="70"/>
      <c r="R56" s="70"/>
      <c r="S56" s="7"/>
      <c r="T56" s="7"/>
      <c r="U56" s="70"/>
      <c r="V56" s="70"/>
      <c r="W56" s="20">
        <f t="shared" si="1"/>
        <v>507717</v>
      </c>
    </row>
    <row r="57" spans="1:23" s="39" customFormat="1" ht="15.75" customHeight="1">
      <c r="A57" s="14"/>
      <c r="B57" s="15" t="s">
        <v>163</v>
      </c>
      <c r="C57" s="10" t="s">
        <v>114</v>
      </c>
      <c r="D57" s="5" t="s">
        <v>158</v>
      </c>
      <c r="E57" s="63">
        <v>10</v>
      </c>
      <c r="F57" s="65">
        <v>31</v>
      </c>
      <c r="G57" s="20">
        <f t="shared" si="0"/>
        <v>227086</v>
      </c>
      <c r="H57" s="83">
        <v>171263</v>
      </c>
      <c r="I57" s="7">
        <v>3596523</v>
      </c>
      <c r="J57" s="83">
        <v>55823</v>
      </c>
      <c r="K57" s="7">
        <v>446584</v>
      </c>
      <c r="L57" s="83">
        <v>0</v>
      </c>
      <c r="M57" s="7">
        <v>0</v>
      </c>
      <c r="N57" s="83">
        <v>0</v>
      </c>
      <c r="O57" s="7">
        <v>0</v>
      </c>
      <c r="P57" s="71"/>
      <c r="Q57" s="70"/>
      <c r="R57" s="70"/>
      <c r="S57" s="7"/>
      <c r="T57" s="7">
        <v>681258</v>
      </c>
      <c r="U57" s="70"/>
      <c r="V57" s="70"/>
      <c r="W57" s="20">
        <f t="shared" si="1"/>
        <v>4724365</v>
      </c>
    </row>
    <row r="58" spans="1:23" s="39" customFormat="1" ht="15.75" customHeight="1">
      <c r="A58" s="14"/>
      <c r="B58" s="15" t="s">
        <v>164</v>
      </c>
      <c r="C58" s="10" t="s">
        <v>114</v>
      </c>
      <c r="D58" s="5" t="s">
        <v>158</v>
      </c>
      <c r="E58" s="63">
        <v>10</v>
      </c>
      <c r="F58" s="65">
        <v>3</v>
      </c>
      <c r="G58" s="20">
        <f t="shared" si="0"/>
        <v>15254</v>
      </c>
      <c r="H58" s="83">
        <v>15254</v>
      </c>
      <c r="I58" s="7">
        <v>320334</v>
      </c>
      <c r="J58" s="83"/>
      <c r="K58" s="7">
        <v>0</v>
      </c>
      <c r="L58" s="83"/>
      <c r="M58" s="7">
        <v>0</v>
      </c>
      <c r="N58" s="83">
        <v>0</v>
      </c>
      <c r="O58" s="7">
        <v>0</v>
      </c>
      <c r="P58" s="71"/>
      <c r="Q58" s="70"/>
      <c r="R58" s="70"/>
      <c r="S58" s="7"/>
      <c r="T58" s="7"/>
      <c r="U58" s="70"/>
      <c r="V58" s="70"/>
      <c r="W58" s="20">
        <f t="shared" si="1"/>
        <v>320334</v>
      </c>
    </row>
    <row r="59" spans="1:23" s="39" customFormat="1" ht="15.75" customHeight="1">
      <c r="A59" s="14"/>
      <c r="B59" s="15" t="s">
        <v>165</v>
      </c>
      <c r="C59" s="10" t="s">
        <v>115</v>
      </c>
      <c r="D59" s="5" t="s">
        <v>158</v>
      </c>
      <c r="E59" s="63">
        <v>10</v>
      </c>
      <c r="F59" s="65">
        <v>108</v>
      </c>
      <c r="G59" s="20">
        <f t="shared" si="0"/>
        <v>691134</v>
      </c>
      <c r="H59" s="83">
        <v>524452</v>
      </c>
      <c r="I59" s="7">
        <v>11013492</v>
      </c>
      <c r="J59" s="83">
        <v>161418</v>
      </c>
      <c r="K59" s="7">
        <v>1291344</v>
      </c>
      <c r="L59" s="83">
        <v>1241</v>
      </c>
      <c r="M59" s="7">
        <v>14271</v>
      </c>
      <c r="N59" s="83">
        <v>4023</v>
      </c>
      <c r="O59" s="7">
        <v>14080</v>
      </c>
      <c r="P59" s="71"/>
      <c r="Q59" s="70"/>
      <c r="R59" s="70"/>
      <c r="S59" s="7"/>
      <c r="T59" s="7">
        <v>2000000</v>
      </c>
      <c r="U59" s="70"/>
      <c r="V59" s="70"/>
      <c r="W59" s="20">
        <f t="shared" si="1"/>
        <v>14333187</v>
      </c>
    </row>
    <row r="60" spans="1:23" s="39" customFormat="1" ht="15.75" customHeight="1">
      <c r="A60" s="14"/>
      <c r="B60" s="15" t="s">
        <v>121</v>
      </c>
      <c r="C60" s="10" t="s">
        <v>122</v>
      </c>
      <c r="D60" s="5" t="s">
        <v>158</v>
      </c>
      <c r="E60" s="37">
        <v>10</v>
      </c>
      <c r="F60" s="65">
        <v>2</v>
      </c>
      <c r="G60" s="20">
        <f aca="true" t="shared" si="2" ref="G60:G79">SUM(H60+J60+L60+N60+P60)</f>
        <v>35367</v>
      </c>
      <c r="H60" s="83">
        <v>35367</v>
      </c>
      <c r="I60" s="7">
        <v>742707</v>
      </c>
      <c r="J60" s="83">
        <v>0</v>
      </c>
      <c r="K60" s="7">
        <v>0</v>
      </c>
      <c r="L60" s="83">
        <v>0</v>
      </c>
      <c r="M60" s="7">
        <v>0</v>
      </c>
      <c r="N60" s="83">
        <v>0</v>
      </c>
      <c r="O60" s="7">
        <v>0</v>
      </c>
      <c r="P60" s="71"/>
      <c r="Q60" s="70"/>
      <c r="R60" s="70"/>
      <c r="S60" s="7"/>
      <c r="T60" s="7"/>
      <c r="U60" s="70"/>
      <c r="V60" s="70"/>
      <c r="W60" s="20">
        <f t="shared" si="1"/>
        <v>742707</v>
      </c>
    </row>
    <row r="61" spans="1:23" s="39" customFormat="1" ht="15.75" customHeight="1">
      <c r="A61" s="14"/>
      <c r="B61" s="15" t="s">
        <v>123</v>
      </c>
      <c r="C61" s="10" t="s">
        <v>122</v>
      </c>
      <c r="D61" s="5" t="s">
        <v>158</v>
      </c>
      <c r="E61" s="37">
        <v>10</v>
      </c>
      <c r="F61" s="65">
        <v>7</v>
      </c>
      <c r="G61" s="20">
        <f t="shared" si="2"/>
        <v>56757</v>
      </c>
      <c r="H61" s="83">
        <v>42557</v>
      </c>
      <c r="I61" s="7">
        <v>893697</v>
      </c>
      <c r="J61" s="83">
        <v>14200</v>
      </c>
      <c r="K61" s="7">
        <v>113600</v>
      </c>
      <c r="L61" s="83">
        <v>0</v>
      </c>
      <c r="M61" s="7">
        <v>0</v>
      </c>
      <c r="N61" s="83">
        <v>0</v>
      </c>
      <c r="O61" s="7">
        <v>0</v>
      </c>
      <c r="P61" s="71"/>
      <c r="Q61" s="70"/>
      <c r="R61" s="70"/>
      <c r="S61" s="7">
        <v>152298</v>
      </c>
      <c r="T61" s="7"/>
      <c r="U61" s="70"/>
      <c r="V61" s="70"/>
      <c r="W61" s="20">
        <f t="shared" si="1"/>
        <v>1159595</v>
      </c>
    </row>
    <row r="62" spans="1:23" s="39" customFormat="1" ht="15.75" customHeight="1">
      <c r="A62" s="14"/>
      <c r="B62" s="15" t="s">
        <v>138</v>
      </c>
      <c r="C62" s="61" t="s">
        <v>116</v>
      </c>
      <c r="D62" s="5" t="s">
        <v>158</v>
      </c>
      <c r="E62" s="56">
        <v>10</v>
      </c>
      <c r="F62" s="65">
        <v>6</v>
      </c>
      <c r="G62" s="20">
        <f t="shared" si="2"/>
        <v>61177</v>
      </c>
      <c r="H62" s="83">
        <v>60577</v>
      </c>
      <c r="I62" s="7">
        <v>1272117</v>
      </c>
      <c r="J62" s="83">
        <v>0</v>
      </c>
      <c r="K62" s="7">
        <v>0</v>
      </c>
      <c r="L62" s="83">
        <v>0</v>
      </c>
      <c r="M62" s="7">
        <v>0</v>
      </c>
      <c r="N62" s="83">
        <v>600</v>
      </c>
      <c r="O62" s="7">
        <v>2100</v>
      </c>
      <c r="P62" s="71"/>
      <c r="Q62" s="70"/>
      <c r="R62" s="70"/>
      <c r="S62" s="7"/>
      <c r="T62" s="7"/>
      <c r="U62" s="70"/>
      <c r="V62" s="70"/>
      <c r="W62" s="20">
        <f t="shared" si="1"/>
        <v>1274217</v>
      </c>
    </row>
    <row r="63" spans="1:23" s="39" customFormat="1" ht="15.75" customHeight="1">
      <c r="A63" s="14"/>
      <c r="B63" s="15" t="s">
        <v>189</v>
      </c>
      <c r="C63" s="10" t="s">
        <v>117</v>
      </c>
      <c r="D63" s="5" t="s">
        <v>191</v>
      </c>
      <c r="E63" s="37">
        <v>10</v>
      </c>
      <c r="F63" s="65">
        <v>95</v>
      </c>
      <c r="G63" s="20">
        <f t="shared" si="2"/>
        <v>591520</v>
      </c>
      <c r="H63" s="83">
        <v>319913</v>
      </c>
      <c r="I63" s="7">
        <v>6718173</v>
      </c>
      <c r="J63" s="83">
        <v>271084</v>
      </c>
      <c r="K63" s="7">
        <v>2168672</v>
      </c>
      <c r="L63" s="83"/>
      <c r="M63" s="7">
        <v>0</v>
      </c>
      <c r="N63" s="83">
        <v>523</v>
      </c>
      <c r="O63" s="7">
        <v>1830</v>
      </c>
      <c r="P63" s="71"/>
      <c r="Q63" s="70"/>
      <c r="R63" s="70"/>
      <c r="S63" s="7"/>
      <c r="T63" s="7">
        <v>1774560</v>
      </c>
      <c r="U63" s="70"/>
      <c r="V63" s="70"/>
      <c r="W63" s="20">
        <f t="shared" si="1"/>
        <v>10663235</v>
      </c>
    </row>
    <row r="64" spans="1:23" s="81" customFormat="1" ht="15.75" customHeight="1">
      <c r="A64" s="76"/>
      <c r="B64" s="72" t="s">
        <v>194</v>
      </c>
      <c r="C64" s="68" t="s">
        <v>109</v>
      </c>
      <c r="D64" s="73" t="s">
        <v>193</v>
      </c>
      <c r="E64" s="74">
        <v>10</v>
      </c>
      <c r="F64" s="75">
        <v>2</v>
      </c>
      <c r="G64" s="77">
        <f>SUM(H64+J64+L64+N64+P64)</f>
        <v>31907</v>
      </c>
      <c r="H64" s="83">
        <v>28920</v>
      </c>
      <c r="I64" s="7">
        <v>607320</v>
      </c>
      <c r="J64" s="83">
        <v>2987</v>
      </c>
      <c r="K64" s="7">
        <v>23896</v>
      </c>
      <c r="L64" s="83"/>
      <c r="M64" s="7">
        <v>0</v>
      </c>
      <c r="N64" s="83"/>
      <c r="O64" s="7"/>
      <c r="P64" s="71"/>
      <c r="Q64" s="70"/>
      <c r="R64" s="70"/>
      <c r="S64" s="7"/>
      <c r="T64" s="7"/>
      <c r="U64" s="70"/>
      <c r="V64" s="70"/>
      <c r="W64" s="20">
        <f>I64+K64+M64+O64+Q64+R64+S64+T64+U64+V64</f>
        <v>631216</v>
      </c>
    </row>
    <row r="65" spans="1:23" s="39" customFormat="1" ht="15.75" customHeight="1">
      <c r="A65" s="9" t="s">
        <v>57</v>
      </c>
      <c r="B65" s="15" t="s">
        <v>133</v>
      </c>
      <c r="C65" s="22" t="s">
        <v>120</v>
      </c>
      <c r="D65" s="5" t="s">
        <v>158</v>
      </c>
      <c r="E65" s="37">
        <v>10</v>
      </c>
      <c r="F65" s="65">
        <v>58</v>
      </c>
      <c r="G65" s="20">
        <f t="shared" si="2"/>
        <v>834335</v>
      </c>
      <c r="H65" s="83">
        <v>342419</v>
      </c>
      <c r="I65" s="7">
        <v>7190799</v>
      </c>
      <c r="J65" s="83">
        <v>457688</v>
      </c>
      <c r="K65" s="7">
        <v>3661504</v>
      </c>
      <c r="L65" s="83">
        <v>1449</v>
      </c>
      <c r="M65" s="7">
        <v>16663</v>
      </c>
      <c r="N65" s="83">
        <v>13259</v>
      </c>
      <c r="O65" s="7">
        <v>46406</v>
      </c>
      <c r="P65" s="84">
        <v>19520</v>
      </c>
      <c r="Q65" s="7">
        <v>19520</v>
      </c>
      <c r="R65" s="7"/>
      <c r="S65" s="7">
        <v>433002</v>
      </c>
      <c r="T65" s="7"/>
      <c r="U65" s="7">
        <v>2000000</v>
      </c>
      <c r="V65" s="7"/>
      <c r="W65" s="20">
        <f t="shared" si="1"/>
        <v>13367894</v>
      </c>
    </row>
    <row r="66" spans="1:23" s="39" customFormat="1" ht="15.75" customHeight="1">
      <c r="A66" s="11">
        <f>COUNTA(B65:B67)</f>
        <v>3</v>
      </c>
      <c r="B66" s="15" t="s">
        <v>134</v>
      </c>
      <c r="C66" s="22" t="s">
        <v>120</v>
      </c>
      <c r="D66" s="5" t="s">
        <v>158</v>
      </c>
      <c r="E66" s="37">
        <v>10</v>
      </c>
      <c r="F66" s="65">
        <v>89</v>
      </c>
      <c r="G66" s="20">
        <f t="shared" si="2"/>
        <v>1019719</v>
      </c>
      <c r="H66" s="83">
        <v>439732</v>
      </c>
      <c r="I66" s="7">
        <v>9234372</v>
      </c>
      <c r="J66" s="83">
        <v>578676</v>
      </c>
      <c r="K66" s="7">
        <v>4629408</v>
      </c>
      <c r="L66" s="83"/>
      <c r="M66" s="7">
        <v>0</v>
      </c>
      <c r="N66" s="83">
        <v>1311</v>
      </c>
      <c r="O66" s="7">
        <v>4588</v>
      </c>
      <c r="P66" s="84">
        <v>0</v>
      </c>
      <c r="Q66" s="7">
        <v>0</v>
      </c>
      <c r="R66" s="7"/>
      <c r="S66" s="7">
        <v>496572</v>
      </c>
      <c r="T66" s="7"/>
      <c r="U66" s="7">
        <v>2000000</v>
      </c>
      <c r="V66" s="7"/>
      <c r="W66" s="20">
        <f t="shared" si="1"/>
        <v>16364940</v>
      </c>
    </row>
    <row r="67" spans="1:23" s="39" customFormat="1" ht="15.75" customHeight="1">
      <c r="A67" s="14"/>
      <c r="B67" s="15" t="s">
        <v>135</v>
      </c>
      <c r="C67" s="22" t="s">
        <v>120</v>
      </c>
      <c r="D67" s="5" t="s">
        <v>158</v>
      </c>
      <c r="E67" s="37">
        <v>10</v>
      </c>
      <c r="F67" s="65">
        <v>86</v>
      </c>
      <c r="G67" s="20">
        <f t="shared" si="2"/>
        <v>843968</v>
      </c>
      <c r="H67" s="83">
        <v>364713</v>
      </c>
      <c r="I67" s="7">
        <v>7658973</v>
      </c>
      <c r="J67" s="83">
        <v>457096</v>
      </c>
      <c r="K67" s="7">
        <v>3656768</v>
      </c>
      <c r="L67" s="83">
        <v>0</v>
      </c>
      <c r="M67" s="7">
        <v>0</v>
      </c>
      <c r="N67" s="83">
        <v>22159</v>
      </c>
      <c r="O67" s="7">
        <v>77556</v>
      </c>
      <c r="P67" s="84">
        <v>0</v>
      </c>
      <c r="Q67" s="7">
        <v>0</v>
      </c>
      <c r="R67" s="7"/>
      <c r="S67" s="7">
        <v>445080</v>
      </c>
      <c r="T67" s="7"/>
      <c r="U67" s="7">
        <v>2000000</v>
      </c>
      <c r="V67" s="7"/>
      <c r="W67" s="20">
        <f t="shared" si="1"/>
        <v>13838377</v>
      </c>
    </row>
    <row r="68" spans="1:23" s="39" customFormat="1" ht="15.75" customHeight="1">
      <c r="A68" s="9" t="s">
        <v>58</v>
      </c>
      <c r="B68" s="15" t="s">
        <v>34</v>
      </c>
      <c r="C68" s="23" t="s">
        <v>105</v>
      </c>
      <c r="D68" s="5" t="s">
        <v>158</v>
      </c>
      <c r="E68" s="37">
        <v>10</v>
      </c>
      <c r="F68" s="65">
        <v>30</v>
      </c>
      <c r="G68" s="20">
        <f t="shared" si="2"/>
        <v>187723</v>
      </c>
      <c r="H68" s="83">
        <v>135950</v>
      </c>
      <c r="I68" s="7">
        <v>2854950</v>
      </c>
      <c r="J68" s="83">
        <v>36584</v>
      </c>
      <c r="K68" s="7">
        <v>292672</v>
      </c>
      <c r="L68" s="83">
        <v>0</v>
      </c>
      <c r="M68" s="7">
        <v>0</v>
      </c>
      <c r="N68" s="83">
        <v>15189</v>
      </c>
      <c r="O68" s="7">
        <v>53161</v>
      </c>
      <c r="P68" s="71"/>
      <c r="Q68" s="70"/>
      <c r="R68" s="70"/>
      <c r="S68" s="7">
        <v>376908</v>
      </c>
      <c r="T68" s="70"/>
      <c r="U68" s="70"/>
      <c r="V68" s="70"/>
      <c r="W68" s="20">
        <f aca="true" t="shared" si="3" ref="W68:W79">I68+K68+M68+O68+Q68+R68+S68+T68+U68+V68</f>
        <v>3577691</v>
      </c>
    </row>
    <row r="69" spans="1:23" s="39" customFormat="1" ht="15.75" customHeight="1">
      <c r="A69" s="11">
        <f>COUNTA(B68:B79)</f>
        <v>12</v>
      </c>
      <c r="B69" s="15" t="s">
        <v>35</v>
      </c>
      <c r="C69" s="23" t="s">
        <v>105</v>
      </c>
      <c r="D69" s="5" t="s">
        <v>158</v>
      </c>
      <c r="E69" s="37">
        <v>10</v>
      </c>
      <c r="F69" s="65">
        <v>38</v>
      </c>
      <c r="G69" s="20">
        <f t="shared" si="2"/>
        <v>269280</v>
      </c>
      <c r="H69" s="83">
        <v>176169</v>
      </c>
      <c r="I69" s="7">
        <v>3699549</v>
      </c>
      <c r="J69" s="83">
        <v>78654</v>
      </c>
      <c r="K69" s="7">
        <v>629232</v>
      </c>
      <c r="L69" s="83">
        <v>0</v>
      </c>
      <c r="M69" s="7">
        <v>0</v>
      </c>
      <c r="N69" s="83">
        <v>14457</v>
      </c>
      <c r="O69" s="7">
        <v>50599</v>
      </c>
      <c r="P69" s="71"/>
      <c r="Q69" s="70"/>
      <c r="R69" s="70"/>
      <c r="S69" s="7">
        <v>340782</v>
      </c>
      <c r="T69" s="70"/>
      <c r="U69" s="70"/>
      <c r="V69" s="7">
        <v>751043</v>
      </c>
      <c r="W69" s="20">
        <f t="shared" si="3"/>
        <v>5471205</v>
      </c>
    </row>
    <row r="70" spans="1:23" s="39" customFormat="1" ht="15.75" customHeight="1">
      <c r="A70" s="40"/>
      <c r="B70" s="15" t="s">
        <v>36</v>
      </c>
      <c r="C70" s="23" t="s">
        <v>105</v>
      </c>
      <c r="D70" s="5" t="s">
        <v>158</v>
      </c>
      <c r="E70" s="37">
        <v>10</v>
      </c>
      <c r="F70" s="65">
        <v>8</v>
      </c>
      <c r="G70" s="20">
        <f t="shared" si="2"/>
        <v>69702</v>
      </c>
      <c r="H70" s="83">
        <v>58400</v>
      </c>
      <c r="I70" s="7">
        <v>1226400</v>
      </c>
      <c r="J70" s="83">
        <v>6421</v>
      </c>
      <c r="K70" s="7">
        <v>51368</v>
      </c>
      <c r="L70" s="83">
        <v>392</v>
      </c>
      <c r="M70" s="7">
        <v>4508</v>
      </c>
      <c r="N70" s="83">
        <v>4489</v>
      </c>
      <c r="O70" s="7">
        <v>15711</v>
      </c>
      <c r="P70" s="71"/>
      <c r="Q70" s="70"/>
      <c r="R70" s="70"/>
      <c r="S70" s="7">
        <v>177498</v>
      </c>
      <c r="T70" s="70"/>
      <c r="U70" s="70"/>
      <c r="V70" s="7"/>
      <c r="W70" s="20">
        <f t="shared" si="3"/>
        <v>1475485</v>
      </c>
    </row>
    <row r="71" spans="1:23" s="39" customFormat="1" ht="15.75" customHeight="1">
      <c r="A71" s="40"/>
      <c r="B71" s="15" t="s">
        <v>37</v>
      </c>
      <c r="C71" s="23" t="s">
        <v>105</v>
      </c>
      <c r="D71" s="5" t="s">
        <v>158</v>
      </c>
      <c r="E71" s="37">
        <v>10</v>
      </c>
      <c r="F71" s="65">
        <v>44</v>
      </c>
      <c r="G71" s="20">
        <f t="shared" si="2"/>
        <v>261846</v>
      </c>
      <c r="H71" s="83">
        <v>161581</v>
      </c>
      <c r="I71" s="7">
        <v>3393201</v>
      </c>
      <c r="J71" s="83">
        <v>67354</v>
      </c>
      <c r="K71" s="7">
        <v>538832</v>
      </c>
      <c r="L71" s="83">
        <v>2658</v>
      </c>
      <c r="M71" s="7">
        <v>30567</v>
      </c>
      <c r="N71" s="83">
        <v>30253</v>
      </c>
      <c r="O71" s="7">
        <v>105885</v>
      </c>
      <c r="P71" s="71"/>
      <c r="Q71" s="70"/>
      <c r="R71" s="70">
        <v>0</v>
      </c>
      <c r="S71" s="7">
        <v>405426</v>
      </c>
      <c r="T71" s="70"/>
      <c r="U71" s="70"/>
      <c r="V71" s="7"/>
      <c r="W71" s="20">
        <f t="shared" si="3"/>
        <v>4473911</v>
      </c>
    </row>
    <row r="72" spans="1:23" s="39" customFormat="1" ht="15.75" customHeight="1">
      <c r="A72" s="40"/>
      <c r="B72" s="15" t="s">
        <v>38</v>
      </c>
      <c r="C72" s="23" t="s">
        <v>105</v>
      </c>
      <c r="D72" s="5" t="s">
        <v>158</v>
      </c>
      <c r="E72" s="37">
        <v>10</v>
      </c>
      <c r="F72" s="65">
        <v>11</v>
      </c>
      <c r="G72" s="20">
        <f t="shared" si="2"/>
        <v>78262</v>
      </c>
      <c r="H72" s="83">
        <v>65200</v>
      </c>
      <c r="I72" s="7">
        <v>1369200</v>
      </c>
      <c r="J72" s="83">
        <v>0</v>
      </c>
      <c r="K72" s="7">
        <v>0</v>
      </c>
      <c r="L72" s="83">
        <v>6186</v>
      </c>
      <c r="M72" s="7">
        <v>71139</v>
      </c>
      <c r="N72" s="83">
        <v>6876</v>
      </c>
      <c r="O72" s="7">
        <v>24066</v>
      </c>
      <c r="P72" s="71"/>
      <c r="Q72" s="70"/>
      <c r="R72" s="70"/>
      <c r="S72" s="7">
        <v>345798</v>
      </c>
      <c r="T72" s="70"/>
      <c r="U72" s="70"/>
      <c r="V72" s="7"/>
      <c r="W72" s="20">
        <f t="shared" si="3"/>
        <v>1810203</v>
      </c>
    </row>
    <row r="73" spans="1:23" s="39" customFormat="1" ht="15.75" customHeight="1">
      <c r="A73" s="40"/>
      <c r="B73" s="15" t="s">
        <v>39</v>
      </c>
      <c r="C73" s="23" t="s">
        <v>106</v>
      </c>
      <c r="D73" s="5" t="s">
        <v>158</v>
      </c>
      <c r="E73" s="37">
        <v>10</v>
      </c>
      <c r="F73" s="65">
        <v>19</v>
      </c>
      <c r="G73" s="20">
        <f t="shared" si="2"/>
        <v>132663</v>
      </c>
      <c r="H73" s="83">
        <v>113556</v>
      </c>
      <c r="I73" s="7">
        <v>2384676</v>
      </c>
      <c r="J73" s="83">
        <v>0</v>
      </c>
      <c r="K73" s="7">
        <v>0</v>
      </c>
      <c r="L73" s="83">
        <v>1395</v>
      </c>
      <c r="M73" s="7">
        <v>16042</v>
      </c>
      <c r="N73" s="83">
        <v>17712</v>
      </c>
      <c r="O73" s="7">
        <v>61992</v>
      </c>
      <c r="P73" s="71"/>
      <c r="Q73" s="70"/>
      <c r="R73" s="70"/>
      <c r="S73" s="7">
        <v>593070</v>
      </c>
      <c r="T73" s="70"/>
      <c r="U73" s="70"/>
      <c r="V73" s="7"/>
      <c r="W73" s="20">
        <f t="shared" si="3"/>
        <v>3055780</v>
      </c>
    </row>
    <row r="74" spans="1:23" s="39" customFormat="1" ht="15.75" customHeight="1">
      <c r="A74" s="40"/>
      <c r="B74" s="15" t="s">
        <v>40</v>
      </c>
      <c r="C74" s="23" t="s">
        <v>106</v>
      </c>
      <c r="D74" s="5" t="s">
        <v>158</v>
      </c>
      <c r="E74" s="37">
        <v>10</v>
      </c>
      <c r="F74" s="65">
        <v>14</v>
      </c>
      <c r="G74" s="20">
        <f t="shared" si="2"/>
        <v>102813</v>
      </c>
      <c r="H74" s="83">
        <v>60513</v>
      </c>
      <c r="I74" s="7">
        <v>1270773</v>
      </c>
      <c r="J74" s="83">
        <v>2307</v>
      </c>
      <c r="K74" s="7">
        <v>18456</v>
      </c>
      <c r="L74" s="83">
        <v>9814</v>
      </c>
      <c r="M74" s="7">
        <v>112861</v>
      </c>
      <c r="N74" s="83">
        <v>30179</v>
      </c>
      <c r="O74" s="7">
        <v>105626</v>
      </c>
      <c r="P74" s="71"/>
      <c r="Q74" s="70"/>
      <c r="R74" s="70"/>
      <c r="S74" s="7">
        <v>376260</v>
      </c>
      <c r="T74" s="70"/>
      <c r="U74" s="70"/>
      <c r="V74" s="7"/>
      <c r="W74" s="20">
        <f t="shared" si="3"/>
        <v>1883976</v>
      </c>
    </row>
    <row r="75" spans="1:23" s="39" customFormat="1" ht="15.75" customHeight="1">
      <c r="A75" s="40"/>
      <c r="B75" s="15" t="s">
        <v>41</v>
      </c>
      <c r="C75" s="23" t="s">
        <v>107</v>
      </c>
      <c r="D75" s="5" t="s">
        <v>158</v>
      </c>
      <c r="E75" s="37">
        <v>10</v>
      </c>
      <c r="F75" s="65">
        <v>9</v>
      </c>
      <c r="G75" s="20">
        <f t="shared" si="2"/>
        <v>85821</v>
      </c>
      <c r="H75" s="83">
        <v>38742</v>
      </c>
      <c r="I75" s="7">
        <v>813582</v>
      </c>
      <c r="J75" s="83">
        <v>214</v>
      </c>
      <c r="K75" s="7">
        <v>1712</v>
      </c>
      <c r="L75" s="83">
        <v>6645</v>
      </c>
      <c r="M75" s="7">
        <v>76417</v>
      </c>
      <c r="N75" s="83">
        <v>40220</v>
      </c>
      <c r="O75" s="7">
        <v>140770</v>
      </c>
      <c r="P75" s="71"/>
      <c r="Q75" s="70"/>
      <c r="R75" s="70"/>
      <c r="S75" s="7">
        <v>232452</v>
      </c>
      <c r="T75" s="70"/>
      <c r="U75" s="70"/>
      <c r="V75" s="7"/>
      <c r="W75" s="20">
        <f t="shared" si="3"/>
        <v>1264933</v>
      </c>
    </row>
    <row r="76" spans="1:23" s="39" customFormat="1" ht="15.75" customHeight="1">
      <c r="A76" s="40"/>
      <c r="B76" s="15" t="s">
        <v>136</v>
      </c>
      <c r="C76" s="23" t="s">
        <v>167</v>
      </c>
      <c r="D76" s="5" t="s">
        <v>158</v>
      </c>
      <c r="E76" s="37">
        <v>10</v>
      </c>
      <c r="F76" s="65">
        <v>13</v>
      </c>
      <c r="G76" s="20">
        <f t="shared" si="2"/>
        <v>217042</v>
      </c>
      <c r="H76" s="83">
        <v>25968</v>
      </c>
      <c r="I76" s="7">
        <v>545328</v>
      </c>
      <c r="J76" s="83">
        <v>10124</v>
      </c>
      <c r="K76" s="7">
        <v>80992</v>
      </c>
      <c r="L76" s="83">
        <v>15822</v>
      </c>
      <c r="M76" s="7">
        <v>181953</v>
      </c>
      <c r="N76" s="83">
        <v>165128</v>
      </c>
      <c r="O76" s="7">
        <v>577948</v>
      </c>
      <c r="P76" s="71"/>
      <c r="Q76" s="70"/>
      <c r="R76" s="70"/>
      <c r="S76" s="7">
        <v>105918</v>
      </c>
      <c r="T76" s="70"/>
      <c r="U76" s="70"/>
      <c r="V76" s="7">
        <v>633473</v>
      </c>
      <c r="W76" s="20">
        <f t="shared" si="3"/>
        <v>2125612</v>
      </c>
    </row>
    <row r="77" spans="1:23" s="39" customFormat="1" ht="15.75" customHeight="1">
      <c r="A77" s="40"/>
      <c r="B77" s="15" t="s">
        <v>137</v>
      </c>
      <c r="C77" s="23" t="s">
        <v>108</v>
      </c>
      <c r="D77" s="5" t="s">
        <v>158</v>
      </c>
      <c r="E77" s="57">
        <v>10</v>
      </c>
      <c r="F77" s="65">
        <v>44</v>
      </c>
      <c r="G77" s="20">
        <f t="shared" si="2"/>
        <v>202832</v>
      </c>
      <c r="H77" s="83">
        <v>186100</v>
      </c>
      <c r="I77" s="7">
        <v>3908100</v>
      </c>
      <c r="J77" s="83">
        <v>0</v>
      </c>
      <c r="K77" s="7">
        <v>0</v>
      </c>
      <c r="L77" s="83">
        <v>0</v>
      </c>
      <c r="M77" s="7">
        <v>0</v>
      </c>
      <c r="N77" s="83">
        <v>16732</v>
      </c>
      <c r="O77" s="7">
        <v>58562</v>
      </c>
      <c r="P77" s="71"/>
      <c r="Q77" s="70"/>
      <c r="R77" s="70"/>
      <c r="S77" s="7">
        <v>938022</v>
      </c>
      <c r="T77" s="70"/>
      <c r="U77" s="70"/>
      <c r="V77" s="7"/>
      <c r="W77" s="20">
        <f t="shared" si="3"/>
        <v>4904684</v>
      </c>
    </row>
    <row r="78" spans="1:23" s="39" customFormat="1" ht="15.75" customHeight="1">
      <c r="A78" s="40"/>
      <c r="B78" s="15" t="s">
        <v>139</v>
      </c>
      <c r="C78" s="62" t="s">
        <v>108</v>
      </c>
      <c r="D78" s="5" t="s">
        <v>158</v>
      </c>
      <c r="E78" s="37">
        <v>10</v>
      </c>
      <c r="F78" s="65">
        <v>5</v>
      </c>
      <c r="G78" s="20">
        <f t="shared" si="2"/>
        <v>15629</v>
      </c>
      <c r="H78" s="83">
        <v>10919</v>
      </c>
      <c r="I78" s="7">
        <v>229299</v>
      </c>
      <c r="J78" s="83">
        <v>4710</v>
      </c>
      <c r="K78" s="7">
        <v>37680</v>
      </c>
      <c r="L78" s="83">
        <v>0</v>
      </c>
      <c r="M78" s="7">
        <v>0</v>
      </c>
      <c r="N78" s="83">
        <v>0</v>
      </c>
      <c r="O78" s="7">
        <v>0</v>
      </c>
      <c r="P78" s="71"/>
      <c r="Q78" s="70"/>
      <c r="R78" s="70"/>
      <c r="S78" s="7">
        <v>0</v>
      </c>
      <c r="T78" s="70"/>
      <c r="U78" s="70"/>
      <c r="V78" s="7"/>
      <c r="W78" s="20">
        <f t="shared" si="3"/>
        <v>266979</v>
      </c>
    </row>
    <row r="79" spans="1:23" s="39" customFormat="1" ht="15.75" customHeight="1">
      <c r="A79" s="40"/>
      <c r="B79" s="15" t="s">
        <v>166</v>
      </c>
      <c r="C79" s="62" t="s">
        <v>167</v>
      </c>
      <c r="D79" s="5" t="s">
        <v>159</v>
      </c>
      <c r="E79" s="63">
        <v>10</v>
      </c>
      <c r="F79" s="65">
        <v>7</v>
      </c>
      <c r="G79" s="20">
        <f t="shared" si="2"/>
        <v>27300</v>
      </c>
      <c r="H79" s="83">
        <v>4544</v>
      </c>
      <c r="I79" s="7">
        <v>95424</v>
      </c>
      <c r="J79" s="83">
        <v>0</v>
      </c>
      <c r="K79" s="7">
        <v>0</v>
      </c>
      <c r="L79" s="83">
        <v>14617</v>
      </c>
      <c r="M79" s="7">
        <v>168095</v>
      </c>
      <c r="N79" s="83">
        <v>8139</v>
      </c>
      <c r="O79" s="7">
        <v>28486</v>
      </c>
      <c r="P79" s="71"/>
      <c r="Q79" s="70"/>
      <c r="R79" s="70"/>
      <c r="S79" s="70">
        <v>0</v>
      </c>
      <c r="T79" s="70"/>
      <c r="U79" s="70"/>
      <c r="V79" s="70"/>
      <c r="W79" s="20">
        <f t="shared" si="3"/>
        <v>292005</v>
      </c>
    </row>
    <row r="80" spans="1:23" s="17" customFormat="1" ht="15.75" customHeight="1">
      <c r="A80" s="85" t="s">
        <v>72</v>
      </c>
      <c r="B80" s="85"/>
      <c r="C80" s="23"/>
      <c r="D80" s="19"/>
      <c r="E80" s="19"/>
      <c r="F80" s="19"/>
      <c r="G80" s="24">
        <f>SUM(G7:G79)</f>
        <v>11567444</v>
      </c>
      <c r="H80" s="24">
        <f>SUM(H7:H79)</f>
        <v>5781276</v>
      </c>
      <c r="I80" s="24">
        <f aca="true" t="shared" si="4" ref="I80:V80">SUM(I7:I79)</f>
        <v>120439051</v>
      </c>
      <c r="J80" s="24">
        <f t="shared" si="4"/>
        <v>5191987</v>
      </c>
      <c r="K80" s="24">
        <f t="shared" si="4"/>
        <v>41120713</v>
      </c>
      <c r="L80" s="24">
        <f t="shared" si="4"/>
        <v>151938</v>
      </c>
      <c r="M80" s="24">
        <f t="shared" si="4"/>
        <v>1719661</v>
      </c>
      <c r="N80" s="24">
        <f>SUM(N7:N79)</f>
        <v>422723</v>
      </c>
      <c r="O80" s="24">
        <f t="shared" si="4"/>
        <v>1478581</v>
      </c>
      <c r="P80" s="24">
        <f t="shared" si="4"/>
        <v>19520</v>
      </c>
      <c r="Q80" s="24">
        <f t="shared" si="4"/>
        <v>19520</v>
      </c>
      <c r="R80" s="82">
        <f t="shared" si="4"/>
        <v>0</v>
      </c>
      <c r="S80" s="24">
        <f t="shared" si="4"/>
        <v>6546896</v>
      </c>
      <c r="T80" s="24">
        <f t="shared" si="4"/>
        <v>4798979</v>
      </c>
      <c r="U80" s="24">
        <f t="shared" si="4"/>
        <v>9865544</v>
      </c>
      <c r="V80" s="24">
        <f t="shared" si="4"/>
        <v>7246156</v>
      </c>
      <c r="W80" s="24">
        <f>SUM(W7:W79)</f>
        <v>193235101</v>
      </c>
    </row>
    <row r="81" spans="1:23" ht="15.75" customHeight="1">
      <c r="A81" s="25"/>
      <c r="B81" s="26"/>
      <c r="C81" s="27"/>
      <c r="D81" s="25"/>
      <c r="E81" s="28"/>
      <c r="F81" s="28"/>
      <c r="G81" s="29"/>
      <c r="H81" s="30"/>
      <c r="I81" s="31"/>
      <c r="J81" s="30"/>
      <c r="K81" s="31"/>
      <c r="L81" s="30"/>
      <c r="M81" s="31"/>
      <c r="N81" s="30"/>
      <c r="O81" s="31"/>
      <c r="P81" s="32"/>
      <c r="Q81" s="31"/>
      <c r="R81" s="31"/>
      <c r="S81" s="31"/>
      <c r="T81" s="31"/>
      <c r="U81" s="31"/>
      <c r="V81" s="31"/>
      <c r="W81" s="33"/>
    </row>
  </sheetData>
  <sheetProtection/>
  <mergeCells count="24">
    <mergeCell ref="S4:S6"/>
    <mergeCell ref="T4:T6"/>
    <mergeCell ref="H5:I5"/>
    <mergeCell ref="H4:K4"/>
    <mergeCell ref="J5:K5"/>
    <mergeCell ref="L5:M5"/>
    <mergeCell ref="W3:W6"/>
    <mergeCell ref="R4:R6"/>
    <mergeCell ref="P4:Q4"/>
    <mergeCell ref="V4:V6"/>
    <mergeCell ref="E4:E6"/>
    <mergeCell ref="F4:F6"/>
    <mergeCell ref="U4:U6"/>
    <mergeCell ref="L4:O4"/>
    <mergeCell ref="G4:G6"/>
    <mergeCell ref="N5:O5"/>
    <mergeCell ref="A80:B80"/>
    <mergeCell ref="A3:A6"/>
    <mergeCell ref="B3:B6"/>
    <mergeCell ref="C3:C6"/>
    <mergeCell ref="H3:Q3"/>
    <mergeCell ref="D3:G3"/>
    <mergeCell ref="D4:D6"/>
    <mergeCell ref="P5:Q5"/>
  </mergeCells>
  <printOptions/>
  <pageMargins left="0.7086614173228347" right="0.7086614173228347" top="0.7480314960629921" bottom="0.5511811023622047" header="0.31496062992125984" footer="0.31496062992125984"/>
  <pageSetup fitToHeight="0" fitToWidth="1" horizontalDpi="300" verticalDpi="300" orientation="landscape" paperSize="8" scale="77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4" sqref="B14"/>
    </sheetView>
  </sheetViews>
  <sheetFormatPr defaultColWidth="10.57421875" defaultRowHeight="15"/>
  <cols>
    <col min="1" max="1" width="10.57421875" style="18" customWidth="1"/>
    <col min="2" max="2" width="16.140625" style="18" customWidth="1"/>
    <col min="3" max="4" width="7.140625" style="18" customWidth="1"/>
    <col min="5" max="5" width="11.140625" style="18" customWidth="1"/>
    <col min="6" max="6" width="10.57421875" style="18" customWidth="1"/>
    <col min="7" max="7" width="12.140625" style="18" customWidth="1"/>
    <col min="8" max="8" width="10.57421875" style="18" customWidth="1"/>
    <col min="9" max="11" width="12.140625" style="18" customWidth="1"/>
    <col min="12" max="16384" width="10.57421875" style="18" customWidth="1"/>
  </cols>
  <sheetData>
    <row r="1" spans="1:2" s="2" customFormat="1" ht="15.75" customHeight="1">
      <c r="A1" s="1" t="s">
        <v>70</v>
      </c>
      <c r="B1" s="35">
        <f>COUNTA(B6:B114)</f>
        <v>9</v>
      </c>
    </row>
    <row r="2" spans="1:11" s="3" customFormat="1" ht="15.75" customHeight="1">
      <c r="A2" s="86" t="s">
        <v>0</v>
      </c>
      <c r="B2" s="86" t="s">
        <v>2</v>
      </c>
      <c r="C2" s="89" t="s">
        <v>3</v>
      </c>
      <c r="D2" s="90"/>
      <c r="E2" s="91"/>
      <c r="F2" s="89" t="s">
        <v>175</v>
      </c>
      <c r="G2" s="90"/>
      <c r="H2" s="90"/>
      <c r="I2" s="90"/>
      <c r="J2" s="64" t="s">
        <v>68</v>
      </c>
      <c r="K2" s="86" t="s">
        <v>7</v>
      </c>
    </row>
    <row r="3" spans="1:11" s="3" customFormat="1" ht="15.75" customHeight="1">
      <c r="A3" s="86"/>
      <c r="B3" s="86"/>
      <c r="C3" s="86" t="s">
        <v>104</v>
      </c>
      <c r="D3" s="86" t="s">
        <v>101</v>
      </c>
      <c r="E3" s="86" t="s">
        <v>103</v>
      </c>
      <c r="F3" s="86" t="s">
        <v>4</v>
      </c>
      <c r="G3" s="86"/>
      <c r="H3" s="86"/>
      <c r="I3" s="86"/>
      <c r="J3" s="92" t="s">
        <v>177</v>
      </c>
      <c r="K3" s="86"/>
    </row>
    <row r="4" spans="1:11" s="3" customFormat="1" ht="15.75" customHeight="1">
      <c r="A4" s="86"/>
      <c r="B4" s="86"/>
      <c r="C4" s="86"/>
      <c r="D4" s="86"/>
      <c r="E4" s="86"/>
      <c r="F4" s="86" t="s">
        <v>5</v>
      </c>
      <c r="G4" s="86"/>
      <c r="H4" s="86" t="s">
        <v>8</v>
      </c>
      <c r="I4" s="86"/>
      <c r="J4" s="93"/>
      <c r="K4" s="86"/>
    </row>
    <row r="5" spans="1:11" s="3" customFormat="1" ht="15.75" customHeight="1">
      <c r="A5" s="86"/>
      <c r="B5" s="86"/>
      <c r="C5" s="86"/>
      <c r="D5" s="86"/>
      <c r="E5" s="86"/>
      <c r="F5" s="58" t="s">
        <v>6</v>
      </c>
      <c r="G5" s="4" t="s">
        <v>7</v>
      </c>
      <c r="H5" s="58" t="s">
        <v>6</v>
      </c>
      <c r="I5" s="4" t="s">
        <v>7</v>
      </c>
      <c r="J5" s="94"/>
      <c r="K5" s="86"/>
    </row>
    <row r="6" spans="1:11" s="2" customFormat="1" ht="15.75" customHeight="1">
      <c r="A6" s="5" t="s">
        <v>42</v>
      </c>
      <c r="B6" s="6" t="s">
        <v>61</v>
      </c>
      <c r="C6" s="5" t="s">
        <v>159</v>
      </c>
      <c r="D6" s="5">
        <v>10</v>
      </c>
      <c r="E6" s="7">
        <f>SUM(F6+H6)</f>
        <v>143545</v>
      </c>
      <c r="F6" s="7">
        <v>35353</v>
      </c>
      <c r="G6" s="7">
        <v>742413</v>
      </c>
      <c r="H6" s="7">
        <v>108192</v>
      </c>
      <c r="I6" s="7">
        <v>865536</v>
      </c>
      <c r="J6" s="7"/>
      <c r="K6" s="7">
        <f>G6+I6+J6</f>
        <v>1607949</v>
      </c>
    </row>
    <row r="7" spans="1:11" s="2" customFormat="1" ht="15.75" customHeight="1">
      <c r="A7" s="11" t="s">
        <v>55</v>
      </c>
      <c r="B7" s="8" t="s">
        <v>118</v>
      </c>
      <c r="C7" s="5" t="s">
        <v>159</v>
      </c>
      <c r="D7" s="5">
        <v>10</v>
      </c>
      <c r="E7" s="7">
        <f aca="true" t="shared" si="0" ref="E7:E14">SUM(F7+H7)</f>
        <v>72379</v>
      </c>
      <c r="F7" s="7"/>
      <c r="G7" s="7">
        <v>0</v>
      </c>
      <c r="H7" s="7">
        <v>72379</v>
      </c>
      <c r="I7" s="7">
        <v>579032</v>
      </c>
      <c r="J7" s="7"/>
      <c r="K7" s="7">
        <f aca="true" t="shared" si="1" ref="K7:K14">G7+I7+J7</f>
        <v>579032</v>
      </c>
    </row>
    <row r="8" spans="1:11" s="2" customFormat="1" ht="15.75" customHeight="1">
      <c r="A8" s="11">
        <f>COUNTA(B7:B9)</f>
        <v>3</v>
      </c>
      <c r="B8" s="8" t="s">
        <v>188</v>
      </c>
      <c r="C8" s="5" t="s">
        <v>158</v>
      </c>
      <c r="D8" s="5">
        <v>10</v>
      </c>
      <c r="E8" s="7">
        <f t="shared" si="0"/>
        <v>84410</v>
      </c>
      <c r="F8" s="7">
        <v>21993</v>
      </c>
      <c r="G8" s="7">
        <v>461853</v>
      </c>
      <c r="H8" s="7">
        <v>62417</v>
      </c>
      <c r="I8" s="7">
        <v>499336</v>
      </c>
      <c r="J8" s="7">
        <v>53370</v>
      </c>
      <c r="K8" s="7">
        <f t="shared" si="1"/>
        <v>1014559</v>
      </c>
    </row>
    <row r="9" spans="1:11" s="2" customFormat="1" ht="15.75" customHeight="1">
      <c r="A9" s="11"/>
      <c r="B9" s="8" t="s">
        <v>176</v>
      </c>
      <c r="C9" s="5" t="s">
        <v>158</v>
      </c>
      <c r="D9" s="5">
        <v>10</v>
      </c>
      <c r="E9" s="7">
        <f t="shared" si="0"/>
        <v>12559</v>
      </c>
      <c r="F9" s="7"/>
      <c r="G9" s="7">
        <v>0</v>
      </c>
      <c r="H9" s="7">
        <v>12559</v>
      </c>
      <c r="I9" s="7">
        <v>100472</v>
      </c>
      <c r="J9" s="7"/>
      <c r="K9" s="7">
        <f t="shared" si="1"/>
        <v>100472</v>
      </c>
    </row>
    <row r="10" spans="1:11" s="2" customFormat="1" ht="15.75" customHeight="1">
      <c r="A10" s="9" t="s">
        <v>56</v>
      </c>
      <c r="B10" s="10" t="s">
        <v>114</v>
      </c>
      <c r="C10" s="5" t="s">
        <v>158</v>
      </c>
      <c r="D10" s="5">
        <v>10</v>
      </c>
      <c r="E10" s="7">
        <f t="shared" si="0"/>
        <v>169119</v>
      </c>
      <c r="F10" s="7">
        <v>78310</v>
      </c>
      <c r="G10" s="7">
        <v>1644510</v>
      </c>
      <c r="H10" s="7">
        <v>90809</v>
      </c>
      <c r="I10" s="7">
        <v>726472</v>
      </c>
      <c r="J10" s="7"/>
      <c r="K10" s="7">
        <f t="shared" si="1"/>
        <v>2370982</v>
      </c>
    </row>
    <row r="11" spans="1:11" s="2" customFormat="1" ht="15.75" customHeight="1">
      <c r="A11" s="11">
        <f>COUNTA(B10:B13)</f>
        <v>4</v>
      </c>
      <c r="B11" s="10" t="s">
        <v>111</v>
      </c>
      <c r="C11" s="5" t="s">
        <v>158</v>
      </c>
      <c r="D11" s="5">
        <v>10</v>
      </c>
      <c r="E11" s="7">
        <f t="shared" si="0"/>
        <v>112213</v>
      </c>
      <c r="F11" s="7">
        <v>51432</v>
      </c>
      <c r="G11" s="7">
        <v>1080072</v>
      </c>
      <c r="H11" s="7">
        <v>60781</v>
      </c>
      <c r="I11" s="7">
        <v>486248</v>
      </c>
      <c r="J11" s="7"/>
      <c r="K11" s="7">
        <f t="shared" si="1"/>
        <v>1566320</v>
      </c>
    </row>
    <row r="12" spans="1:11" s="2" customFormat="1" ht="15.75" customHeight="1">
      <c r="A12" s="67"/>
      <c r="B12" s="10" t="s">
        <v>114</v>
      </c>
      <c r="C12" s="5" t="s">
        <v>158</v>
      </c>
      <c r="D12" s="5">
        <v>10</v>
      </c>
      <c r="E12" s="7">
        <f t="shared" si="0"/>
        <v>34983</v>
      </c>
      <c r="F12" s="7">
        <v>15356</v>
      </c>
      <c r="G12" s="7">
        <v>322476</v>
      </c>
      <c r="H12" s="7">
        <v>19627</v>
      </c>
      <c r="I12" s="7">
        <v>157016</v>
      </c>
      <c r="J12" s="7"/>
      <c r="K12" s="7">
        <f t="shared" si="1"/>
        <v>479492</v>
      </c>
    </row>
    <row r="13" spans="1:11" s="2" customFormat="1" ht="15.75" customHeight="1">
      <c r="A13" s="12"/>
      <c r="B13" s="10" t="s">
        <v>115</v>
      </c>
      <c r="C13" s="5" t="s">
        <v>158</v>
      </c>
      <c r="D13" s="5">
        <v>10</v>
      </c>
      <c r="E13" s="7">
        <f t="shared" si="0"/>
        <v>10272</v>
      </c>
      <c r="F13" s="7">
        <v>6648</v>
      </c>
      <c r="G13" s="7">
        <v>139608</v>
      </c>
      <c r="H13" s="7">
        <v>3624</v>
      </c>
      <c r="I13" s="7">
        <v>28992</v>
      </c>
      <c r="J13" s="7"/>
      <c r="K13" s="7">
        <f t="shared" si="1"/>
        <v>168600</v>
      </c>
    </row>
    <row r="14" spans="1:11" s="2" customFormat="1" ht="15.75" customHeight="1">
      <c r="A14" s="5" t="s">
        <v>57</v>
      </c>
      <c r="B14" s="13" t="s">
        <v>140</v>
      </c>
      <c r="C14" s="5" t="s">
        <v>158</v>
      </c>
      <c r="D14" s="5">
        <v>10</v>
      </c>
      <c r="E14" s="7">
        <f t="shared" si="0"/>
        <v>24929</v>
      </c>
      <c r="F14" s="7"/>
      <c r="G14" s="7"/>
      <c r="H14" s="7">
        <v>24929</v>
      </c>
      <c r="I14" s="7">
        <v>199432</v>
      </c>
      <c r="J14" s="7"/>
      <c r="K14" s="7">
        <f t="shared" si="1"/>
        <v>199432</v>
      </c>
    </row>
    <row r="15" spans="1:11" s="17" customFormat="1" ht="15.75" customHeight="1">
      <c r="A15" s="88" t="s">
        <v>72</v>
      </c>
      <c r="B15" s="85"/>
      <c r="C15" s="38"/>
      <c r="D15" s="38"/>
      <c r="E15" s="16">
        <f aca="true" t="shared" si="2" ref="E15:K15">SUM(E6:E14)</f>
        <v>664409</v>
      </c>
      <c r="F15" s="16">
        <f t="shared" si="2"/>
        <v>209092</v>
      </c>
      <c r="G15" s="16">
        <f t="shared" si="2"/>
        <v>4390932</v>
      </c>
      <c r="H15" s="16">
        <f t="shared" si="2"/>
        <v>455317</v>
      </c>
      <c r="I15" s="16">
        <f t="shared" si="2"/>
        <v>3642536</v>
      </c>
      <c r="J15" s="16">
        <f t="shared" si="2"/>
        <v>53370</v>
      </c>
      <c r="K15" s="16">
        <f t="shared" si="2"/>
        <v>8086838</v>
      </c>
    </row>
  </sheetData>
  <sheetProtection/>
  <mergeCells count="13">
    <mergeCell ref="K2:K5"/>
    <mergeCell ref="C2:E2"/>
    <mergeCell ref="F2:I2"/>
    <mergeCell ref="J3:J5"/>
    <mergeCell ref="A15:B15"/>
    <mergeCell ref="F4:G4"/>
    <mergeCell ref="H4:I4"/>
    <mergeCell ref="C3:C5"/>
    <mergeCell ref="D3:D5"/>
    <mergeCell ref="E3:E5"/>
    <mergeCell ref="F3:I3"/>
    <mergeCell ref="A2:A5"/>
    <mergeCell ref="B2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15" zoomScalePageLayoutView="0" workbookViewId="0" topLeftCell="A1">
      <selection activeCell="F18" sqref="F18"/>
    </sheetView>
  </sheetViews>
  <sheetFormatPr defaultColWidth="9.140625" defaultRowHeight="16.5" customHeight="1"/>
  <cols>
    <col min="1" max="1" width="35.00390625" style="41" bestFit="1" customWidth="1"/>
    <col min="2" max="2" width="40.421875" style="41" bestFit="1" customWidth="1"/>
    <col min="3" max="3" width="12.57421875" style="43" customWidth="1"/>
    <col min="4" max="4" width="9.00390625" style="41" customWidth="1"/>
    <col min="5" max="5" width="8.8515625" style="41" customWidth="1"/>
    <col min="6" max="16384" width="9.00390625" style="41" customWidth="1"/>
  </cols>
  <sheetData>
    <row r="1" spans="1:3" s="45" customFormat="1" ht="16.5" customHeight="1">
      <c r="A1" s="95" t="s">
        <v>124</v>
      </c>
      <c r="B1" s="95"/>
      <c r="C1" s="95"/>
    </row>
    <row r="2" spans="1:3" s="45" customFormat="1" ht="16.5" customHeight="1">
      <c r="A2" s="99" t="s">
        <v>73</v>
      </c>
      <c r="B2" s="99"/>
      <c r="C2" s="99"/>
    </row>
    <row r="3" spans="1:3" s="45" customFormat="1" ht="16.5" customHeight="1">
      <c r="A3" s="98" t="s">
        <v>84</v>
      </c>
      <c r="B3" s="98"/>
      <c r="C3" s="46" t="s">
        <v>83</v>
      </c>
    </row>
    <row r="4" spans="1:3" ht="16.5" customHeight="1">
      <c r="A4" s="97" t="s">
        <v>75</v>
      </c>
      <c r="B4" s="97"/>
      <c r="C4" s="54">
        <v>24</v>
      </c>
    </row>
    <row r="5" spans="1:3" ht="16.5" customHeight="1">
      <c r="A5" s="97" t="s">
        <v>76</v>
      </c>
      <c r="B5" s="97"/>
      <c r="C5" s="54">
        <v>1</v>
      </c>
    </row>
    <row r="6" spans="1:3" ht="16.5" customHeight="1">
      <c r="A6" s="97" t="s">
        <v>77</v>
      </c>
      <c r="B6" s="97"/>
      <c r="C6" s="54">
        <v>0</v>
      </c>
    </row>
    <row r="7" spans="1:3" ht="16.5" customHeight="1">
      <c r="A7" s="97" t="s">
        <v>78</v>
      </c>
      <c r="B7" s="97"/>
      <c r="C7" s="54">
        <v>1</v>
      </c>
    </row>
    <row r="8" spans="1:3" ht="16.5" customHeight="1">
      <c r="A8" s="97" t="s">
        <v>79</v>
      </c>
      <c r="B8" s="97"/>
      <c r="C8" s="54">
        <v>44</v>
      </c>
    </row>
    <row r="9" spans="1:3" ht="16.5" customHeight="1">
      <c r="A9" s="97" t="s">
        <v>80</v>
      </c>
      <c r="B9" s="97"/>
      <c r="C9" s="54">
        <v>62</v>
      </c>
    </row>
    <row r="10" spans="1:3" ht="16.5" customHeight="1">
      <c r="A10" s="97" t="s">
        <v>81</v>
      </c>
      <c r="B10" s="97"/>
      <c r="C10" s="54">
        <v>0</v>
      </c>
    </row>
    <row r="11" spans="1:3" ht="16.5" customHeight="1">
      <c r="A11" s="97" t="s">
        <v>82</v>
      </c>
      <c r="B11" s="97"/>
      <c r="C11" s="54">
        <v>5</v>
      </c>
    </row>
    <row r="12" spans="1:3" ht="16.5" customHeight="1">
      <c r="A12" s="97" t="s">
        <v>178</v>
      </c>
      <c r="B12" s="97"/>
      <c r="C12" s="54">
        <v>1</v>
      </c>
    </row>
    <row r="13" spans="1:3" ht="16.5" customHeight="1">
      <c r="A13" s="97" t="s">
        <v>179</v>
      </c>
      <c r="B13" s="97"/>
      <c r="C13" s="54">
        <v>0</v>
      </c>
    </row>
    <row r="14" spans="1:3" ht="16.5" customHeight="1">
      <c r="A14" s="97" t="s">
        <v>180</v>
      </c>
      <c r="B14" s="97"/>
      <c r="C14" s="54">
        <v>0</v>
      </c>
    </row>
    <row r="15" spans="1:3" ht="16.5" customHeight="1">
      <c r="A15" s="97" t="s">
        <v>181</v>
      </c>
      <c r="B15" s="97"/>
      <c r="C15" s="54">
        <v>0</v>
      </c>
    </row>
    <row r="16" spans="1:3" ht="16.5" customHeight="1">
      <c r="A16" s="97" t="s">
        <v>182</v>
      </c>
      <c r="B16" s="97"/>
      <c r="C16" s="54">
        <v>1</v>
      </c>
    </row>
    <row r="17" spans="1:3" ht="16.5" customHeight="1">
      <c r="A17" s="97" t="s">
        <v>183</v>
      </c>
      <c r="B17" s="97"/>
      <c r="C17" s="54">
        <v>0</v>
      </c>
    </row>
    <row r="18" ht="16.5" customHeight="1">
      <c r="A18" s="42"/>
    </row>
    <row r="19" spans="1:3" s="45" customFormat="1" ht="16.5" customHeight="1">
      <c r="A19" s="99" t="s">
        <v>119</v>
      </c>
      <c r="B19" s="99"/>
      <c r="C19" s="99"/>
    </row>
    <row r="20" spans="1:3" s="45" customFormat="1" ht="16.5" customHeight="1">
      <c r="A20" s="98" t="s">
        <v>84</v>
      </c>
      <c r="B20" s="98"/>
      <c r="C20" s="46" t="s">
        <v>83</v>
      </c>
    </row>
    <row r="21" spans="1:3" s="45" customFormat="1" ht="16.5" customHeight="1">
      <c r="A21" s="100" t="s">
        <v>88</v>
      </c>
      <c r="B21" s="100"/>
      <c r="C21" s="46">
        <v>73</v>
      </c>
    </row>
    <row r="22" spans="1:3" s="45" customFormat="1" ht="16.5" customHeight="1">
      <c r="A22" s="100" t="s">
        <v>89</v>
      </c>
      <c r="B22" s="100"/>
      <c r="C22" s="46">
        <v>73</v>
      </c>
    </row>
    <row r="23" spans="1:3" s="45" customFormat="1" ht="16.5" customHeight="1">
      <c r="A23" s="100" t="s">
        <v>90</v>
      </c>
      <c r="B23" s="100"/>
      <c r="C23" s="46">
        <v>0</v>
      </c>
    </row>
    <row r="24" ht="16.5" customHeight="1">
      <c r="A24" s="44"/>
    </row>
    <row r="25" spans="1:3" s="45" customFormat="1" ht="16.5" customHeight="1">
      <c r="A25" s="99" t="s">
        <v>74</v>
      </c>
      <c r="B25" s="99"/>
      <c r="C25" s="99"/>
    </row>
    <row r="26" spans="1:3" s="45" customFormat="1" ht="16.5" customHeight="1">
      <c r="A26" s="98" t="s">
        <v>84</v>
      </c>
      <c r="B26" s="98"/>
      <c r="C26" s="46" t="s">
        <v>83</v>
      </c>
    </row>
    <row r="27" spans="1:3" ht="16.5" customHeight="1">
      <c r="A27" s="47" t="s">
        <v>85</v>
      </c>
      <c r="B27" s="48" t="s">
        <v>91</v>
      </c>
      <c r="C27" s="46">
        <v>65</v>
      </c>
    </row>
    <row r="28" spans="1:3" ht="16.5" customHeight="1">
      <c r="A28" s="49"/>
      <c r="B28" s="50" t="s">
        <v>92</v>
      </c>
      <c r="C28" s="46">
        <v>0</v>
      </c>
    </row>
    <row r="29" spans="1:3" ht="16.5" customHeight="1">
      <c r="A29" s="51" t="s">
        <v>86</v>
      </c>
      <c r="B29" s="50" t="s">
        <v>93</v>
      </c>
      <c r="C29" s="46">
        <v>0</v>
      </c>
    </row>
    <row r="30" spans="1:3" ht="16.5" customHeight="1">
      <c r="A30" s="52"/>
      <c r="B30" s="50" t="s">
        <v>94</v>
      </c>
      <c r="C30" s="46">
        <v>1</v>
      </c>
    </row>
    <row r="31" spans="1:3" ht="16.5" customHeight="1">
      <c r="A31" s="52"/>
      <c r="B31" s="50" t="s">
        <v>95</v>
      </c>
      <c r="C31" s="46">
        <v>1</v>
      </c>
    </row>
    <row r="32" spans="1:3" ht="16.5" customHeight="1">
      <c r="A32" s="49"/>
      <c r="B32" s="50" t="s">
        <v>96</v>
      </c>
      <c r="C32" s="46">
        <v>18</v>
      </c>
    </row>
    <row r="33" spans="1:3" ht="16.5" customHeight="1">
      <c r="A33" s="51" t="s">
        <v>87</v>
      </c>
      <c r="B33" s="50" t="s">
        <v>97</v>
      </c>
      <c r="C33" s="66">
        <v>1</v>
      </c>
    </row>
    <row r="34" spans="1:3" ht="16.5" customHeight="1">
      <c r="A34" s="52"/>
      <c r="B34" s="50" t="s">
        <v>98</v>
      </c>
      <c r="C34" s="46">
        <v>0</v>
      </c>
    </row>
    <row r="35" spans="1:3" ht="16.5" customHeight="1">
      <c r="A35" s="52"/>
      <c r="B35" s="50" t="s">
        <v>99</v>
      </c>
      <c r="C35" s="46">
        <v>0</v>
      </c>
    </row>
    <row r="36" spans="1:3" ht="16.5" customHeight="1">
      <c r="A36" s="52"/>
      <c r="B36" s="50" t="s">
        <v>190</v>
      </c>
      <c r="C36" s="66">
        <v>1</v>
      </c>
    </row>
    <row r="37" spans="1:3" ht="16.5" customHeight="1">
      <c r="A37" s="49"/>
      <c r="B37" s="53" t="s">
        <v>100</v>
      </c>
      <c r="C37" s="46">
        <v>0</v>
      </c>
    </row>
    <row r="39" spans="1:3" s="45" customFormat="1" ht="16.5" customHeight="1">
      <c r="A39" s="96" t="s">
        <v>184</v>
      </c>
      <c r="B39" s="96"/>
      <c r="C39" s="96"/>
    </row>
    <row r="40" spans="1:3" s="45" customFormat="1" ht="16.5" customHeight="1">
      <c r="A40" s="98" t="s">
        <v>84</v>
      </c>
      <c r="B40" s="98"/>
      <c r="C40" s="46" t="s">
        <v>83</v>
      </c>
    </row>
    <row r="41" spans="1:3" ht="16.5" customHeight="1">
      <c r="A41" s="101" t="s">
        <v>185</v>
      </c>
      <c r="B41" s="102"/>
      <c r="C41" s="46">
        <v>1</v>
      </c>
    </row>
    <row r="42" spans="1:3" ht="16.5" customHeight="1">
      <c r="A42" s="101" t="s">
        <v>186</v>
      </c>
      <c r="B42" s="102"/>
      <c r="C42" s="46">
        <v>9</v>
      </c>
    </row>
    <row r="43" spans="1:3" ht="16.5" customHeight="1">
      <c r="A43" s="101" t="s">
        <v>187</v>
      </c>
      <c r="B43" s="102"/>
      <c r="C43" s="46">
        <v>57</v>
      </c>
    </row>
  </sheetData>
  <sheetProtection/>
  <mergeCells count="29">
    <mergeCell ref="A17:B17"/>
    <mergeCell ref="A6:B6"/>
    <mergeCell ref="A4:B4"/>
    <mergeCell ref="A21:B21"/>
    <mergeCell ref="A43:B43"/>
    <mergeCell ref="A42:B42"/>
    <mergeCell ref="A41:B41"/>
    <mergeCell ref="A20:B20"/>
    <mergeCell ref="A19:C19"/>
    <mergeCell ref="A5:B5"/>
    <mergeCell ref="A40:B40"/>
    <mergeCell ref="A10:B10"/>
    <mergeCell ref="A9:B9"/>
    <mergeCell ref="A8:B8"/>
    <mergeCell ref="A23:B23"/>
    <mergeCell ref="A13:B13"/>
    <mergeCell ref="A22:B22"/>
    <mergeCell ref="A12:B12"/>
    <mergeCell ref="A25:C25"/>
    <mergeCell ref="A1:C1"/>
    <mergeCell ref="A39:C39"/>
    <mergeCell ref="A7:B7"/>
    <mergeCell ref="A11:B11"/>
    <mergeCell ref="A3:B3"/>
    <mergeCell ref="A15:B15"/>
    <mergeCell ref="A14:B14"/>
    <mergeCell ref="A16:B16"/>
    <mergeCell ref="A26:B26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006100</dc:creator>
  <cp:keywords/>
  <dc:description/>
  <cp:lastModifiedBy>梨子木　健太</cp:lastModifiedBy>
  <cp:lastPrinted>2023-07-19T05:46:38Z</cp:lastPrinted>
  <dcterms:created xsi:type="dcterms:W3CDTF">2013-06-14T02:05:35Z</dcterms:created>
  <dcterms:modified xsi:type="dcterms:W3CDTF">2023-07-31T02:40:33Z</dcterms:modified>
  <cp:category/>
  <cp:version/>
  <cp:contentType/>
  <cp:contentStatus/>
</cp:coreProperties>
</file>