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決算統計資料\決統R04年度\財政状況資料集\04_回答（第2回）\4_提出（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F88" i="12"/>
  <c r="CW102" i="12"/>
  <c r="DB102" i="12"/>
  <c r="CR102"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<sst xmlns="http://schemas.openxmlformats.org/spreadsheetml/2006/main" count="1172" uniqueCount="620">
  <si>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</si>
  <si>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</si>
  <si>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</si>
  <si>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</si>
  <si>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</si>
  <si>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</si>
  <si>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</si>
  <si>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</si>
  <si>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</si>
  <si>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</si>
  <si>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</si>
  <si>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</si>
  <si>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</si>
  <si>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</si>
  <si>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</si>
  <si>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</si>
  <si>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</si>
  <si>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</si>
  <si>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</si>
  <si>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</si>
  <si>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</si>
  <si>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</si>
  <si>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</si>
  <si>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</si>
  <si>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</si>
  <si>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</si>
  <si>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</si>
  <si>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</si>
  <si>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</si>
  <si>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</si>
  <si>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</si>
  <si>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</si>
  <si>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</si>
  <si>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</si>
  <si>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</si>
  <si>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</si>
  <si>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</si>
  <si>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</si>
  <si>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</si>
  <si>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</si>
  <si>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</si>
  <si>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</si>
  <si>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</si>
  <si>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</si>
  <si>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</si>
  <si>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</si>
  <si>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</si>
  <si>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</si>
  <si>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</si>
  <si>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</si>
  <si>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</si>
  <si>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</si>
  <si>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</si>
  <si>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</si>
  <si>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</si>
  <si>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</si>
  <si>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</si>
  <si>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</si>
  <si>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</si>
  <si>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</si>
  <si>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</si>
  <si>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</si>
  <si>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</si>
  <si>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</si>
  <si>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</si>
  <si>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</si>
  <si>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</si>
  <si>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</si>
  <si>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</si>
  <si>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</si>
  <si>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</si>
  <si>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</si>
  <si>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</si>
  <si>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</si>
  <si>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</si>
  <si>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</si>
  <si>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</si>
  <si>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</si>
  <si>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</si>
  <si>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</si>
  <si>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</si>
  <si>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</si>
  <si>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</si>
  <si>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</si>
  <si>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</si>
  <si>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</si>
  <si>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</si>
  <si>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</si>
  <si>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</si>
  <si>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</si>
  <si>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</si>
  <si>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</si>
  <si>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</si>
  <si>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</si>
  <si>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</si>
  <si>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</si>
  <si>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</si>
  <si>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</si>
  <si>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</si>
  <si>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</si>
  <si>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</si>
  <si>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</si>
  <si>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</si>
  <si>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</si>
  <si>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</si>
  <si>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</si>
  <si>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</si>
  <si>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</si>
  <si>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</si>
  <si>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</si>
  <si>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</si>
  <si>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</si>
  <si>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</si>
  <si>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</si>
  <si>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</si>
  <si>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</si>
  <si>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</si>
  <si>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</si>
  <si>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</si>
  <si>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</si>
  <si>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</si>
  <si>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</si>
  <si>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</si>
  <si>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</si>
  <si>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</si>
  <si>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</si>
  <si>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</si>
  <si>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</si>
  <si>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</si>
  <si>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</si>
  <si>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</si>
  <si>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</si>
  <si>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</si>
  <si>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</si>
  <si>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</si>
  <si>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</si>
  <si>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</si>
  <si>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</si>
  <si>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</si>
  <si>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</si>
  <si>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</si>
  <si>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</si>
  <si>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</si>
  <si>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</si>
  <si>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</si>
  <si>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</si>
  <si>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</si>
  <si>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</si>
  <si>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</si>
  <si>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</si>
  <si>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</si>
  <si>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</si>
  <si>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</si>
  <si>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</si>
  <si>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</si>
  <si>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</si>
  <si>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</si>
  <si>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</si>
  <si>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</si>
  <si>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</si>
  <si>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</si>
  <si>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</si>
  <si>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</si>
  <si>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</si>
  <si>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</si>
  <si>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</si>
  <si>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</si>
  <si>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</si>
  <si>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</si>
  <si>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</si>
  <si>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</si>
  <si>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</si>
  <si>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</si>
  <si>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</si>
  <si>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</si>
  <si>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</si>
  <si>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</si>
  <si>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</si>
  <si>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</si>
  <si>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</si>
  <si>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</si>
  <si>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</si>
  <si>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</si>
  <si>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</si>
  <si>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</si>
  <si>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</si>
  <si>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</si>
  <si>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</si>
  <si>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</si>
  <si>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</si>
  <si>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</si>
  <si>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</si>
  <si>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</si>
  <si>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</si>
  <si>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</si>
  <si>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</si>
  <si>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</si>
  <si>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</si>
  <si>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</si>
  <si>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</si>
  <si>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</si>
  <si>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</si>
  <si>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</si>
  <si>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</si>
  <si>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</si>
  <si>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</si>
  <si>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</si>
  <si>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</si>
  <si>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</si>
  <si>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</si>
  <si>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</si>
  <si>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</si>
  <si>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</si>
  <si>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</si>
  <si>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</si>
  <si>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島根県浜田市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</si>
  <si>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</si>
  <si>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</si>
  <si>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</si>
  <si>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</si>
  <si>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</si>
  <si>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</si>
  <si>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</si>
  <si>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</si>
  <si>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</si>
  <si>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</si>
  <si>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</si>
  <si>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</si>
  <si>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</si>
  <si>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</si>
  <si>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</si>
  <si>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</si>
  <si>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</si>
  <si>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</si>
  <si>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</si>
  <si>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</si>
  <si>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</si>
  <si>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</si>
  <si>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</si>
  <si>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</si>
  <si>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</si>
  <si>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</si>
  <si>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</si>
  <si>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</si>
  <si>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</si>
  <si>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</si>
  <si>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</si>
  <si>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</si>
  <si>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</si>
  <si>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</si>
  <si>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</si>
  <si>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</si>
  <si>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</si>
  <si>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</si>
  <si>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</si>
  <si>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</si>
  <si>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</si>
  <si>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</si>
  <si>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</si>
  <si>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</si>
  <si>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</si>
  <si>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</si>
  <si>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</si>
  <si>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</si>
  <si>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</si>
  <si>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</si>
  <si>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</si>
  <si>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</si>
  <si>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</si>
  <si>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</si>
  <si>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</si>
  <si>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</si>
  <si>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</si>
  <si>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</si>
  <si>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</si>
  <si>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</si>
  <si>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</si>
  <si>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</si>
  <si>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</si>
  <si>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</si>
  <si>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</si>
  <si>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</si>
  <si>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</si>
  <si>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</si>
  <si>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</si>
  <si>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</si>
  <si>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</si>
  <si>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</si>
  <si>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</si>
  <si>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</si>
  <si>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</si>
  <si>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</si>
  <si>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</si>
  <si>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</si>
  <si>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</si>
  <si>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</si>
  <si>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</si>
  <si>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</si>
  <si>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</si>
  <si>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</si>
  <si>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</si>
  <si>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</si>
  <si>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</si>
  <si>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</si>
  <si>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</si>
  <si>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</si>
  <si>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</si>
  <si>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</si>
  <si>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</si>
  <si>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</si>
  <si>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</si>
  <si>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</si>
  <si>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</si>
  <si>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</si>
  <si>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</si>
  <si>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</si>
  <si>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</si>
  <si>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</si>
  <si>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</si>
  <si>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</si>
  <si>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</si>
  <si>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</si>
  <si>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</si>
  <si>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</si>
  <si>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</si>
  <si>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</si>
  <si>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</si>
  <si>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</si>
  <si>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</si>
  <si>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</si>
  <si>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</si>
  <si>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</si>
  <si>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</si>
  <si>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</si>
  <si>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</si>
  <si>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</si>
  <si>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</si>
  <si>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</si>
  <si>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</si>
  <si>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</si>
  <si>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</si>
  <si>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</si>
  <si>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</si>
  <si>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</si>
  <si>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</si>
  <si>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</si>
  <si>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</si>
  <si>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</si>
  <si>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</si>
  <si>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</si>
  <si>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</si>
  <si>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</si>
  <si>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</si>
  <si>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</si>
  <si>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</si>
  <si>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</si>
  <si>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</si>
  <si>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</si>
  <si>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</si>
  <si>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</si>
  <si>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</si>
  <si>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</si>
  <si>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</si>
  <si>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</si>
  <si>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</si>
  <si>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</si>
  <si>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</si>
  <si>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島根県浜田市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</si>
  <si>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</si>
  <si>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</si>
  <si>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</si>
  <si>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</si>
  <si>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</si>
  <si>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</si>
  <si>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</si>
  <si>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</si>
  <si>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</si>
  <si>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</si>
  <si>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</si>
  <si>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</si>
  <si>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</si>
  <si>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</si>
  <si>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</si>
  <si>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</si>
  <si>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</si>
  <si>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</si>
  <si>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</si>
  <si>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</si>
  <si>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</si>
  <si>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</si>
  <si>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</si>
  <si>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</si>
  <si>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</si>
  <si>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</si>
  <si>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</si>
  <si>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</si>
  <si>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</si>
  <si>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</si>
  <si>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</si>
  <si>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</si>
  <si>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</si>
  <si>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</si>
  <si>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</si>
  <si>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</si>
  <si>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</si>
  <si>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</si>
  <si>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</si>
  <si>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</si>
  <si>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</si>
  <si>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</si>
  <si>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農業集落排水事業特別会計</t>
    <phoneticPr fontId="5"/>
  </si>
  <si>
    <t>法非適用企業</t>
    <phoneticPr fontId="5"/>
  </si>
  <si>
    <t>漁業集落排水事業特別会計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</si>
  <si>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</si>
  <si>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</si>
  <si>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</si>
  <si>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</si>
  <si>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</si>
  <si>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</si>
  <si>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</si>
  <si>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</si>
  <si>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</si>
  <si>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</si>
  <si>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</si>
  <si>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</si>
  <si>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</si>
  <si>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</si>
  <si>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</si>
  <si>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</si>
  <si>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</si>
  <si>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</si>
  <si>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</si>
  <si>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</si>
  <si>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</si>
  <si>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</si>
  <si>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</si>
  <si>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</si>
  <si>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</si>
  <si>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</si>
  <si>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</si>
  <si>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</si>
  <si>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</si>
  <si>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</si>
  <si>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</si>
  <si>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</si>
  <si>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</si>
  <si>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</si>
  <si>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</si>
  <si>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</si>
  <si>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</si>
  <si>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</si>
  <si>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</si>
  <si>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</si>
  <si>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</si>
  <si>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</si>
  <si>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</si>
  <si>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</si>
  <si>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</si>
  <si>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</si>
  <si>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</si>
  <si>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</si>
  <si>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</si>
  <si>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</si>
  <si>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</si>
  <si>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</si>
  <si>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</si>
  <si>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</si>
  <si>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</si>
  <si>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</si>
  <si>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</si>
  <si>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</si>
  <si>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</si>
  <si>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</si>
  <si>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</si>
  <si>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</si>
  <si>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</si>
  <si>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</si>
  <si>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</si>
  <si>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</si>
  <si>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</si>
  <si>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</si>
  <si>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</si>
  <si>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</si>
  <si>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</si>
  <si>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</si>
  <si>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</si>
  <si>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</si>
  <si>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</si>
  <si>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</si>
  <si>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</si>
  <si>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</si>
  <si>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</si>
  <si>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</si>
  <si>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</si>
  <si>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</si>
  <si>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</si>
  <si>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</si>
  <si>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</si>
  <si>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</si>
  <si>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</si>
  <si>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</si>
  <si>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</si>
  <si>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</si>
  <si>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</si>
  <si>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</si>
  <si>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</si>
  <si>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</si>
  <si>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</si>
  <si>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</si>
  <si>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</si>
  <si>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</si>
  <si>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</si>
  <si>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</si>
  <si>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</si>
  <si>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</si>
  <si>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</si>
  <si>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</si>
  <si>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</si>
  <si>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</si>
  <si>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</si>
  <si>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</si>
  <si>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</si>
  <si>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</si>
  <si>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</si>
  <si>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</si>
  <si>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</si>
  <si>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</si>
  <si>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</si>
  <si>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</si>
  <si>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</si>
  <si>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</si>
  <si>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</si>
  <si>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</si>
  <si>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</si>
  <si>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</si>
  <si>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</si>
  <si>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</si>
  <si>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</si>
  <si>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</si>
  <si>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</si>
  <si>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</si>
  <si>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</si>
  <si>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</si>
  <si>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</si>
  <si>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</si>
  <si>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</si>
  <si>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</si>
  <si>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</si>
  <si>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</si>
  <si>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</si>
  <si>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</si>
  <si>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</si>
  <si>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</si>
  <si>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</si>
  <si>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</si>
  <si>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</si>
  <si>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</si>
  <si>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</si>
  <si>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</si>
  <si>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</si>
  <si>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</si>
  <si>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</si>
  <si>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</si>
  <si>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</si>
  <si>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</si>
  <si>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</si>
  <si>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</si>
  <si>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</si>
  <si>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</si>
  <si>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</si>
  <si>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</si>
  <si>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</si>
  <si>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</si>
  <si>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工業用水道事業会計</t>
  </si>
  <si>
    <t>国民健康保険特別会計（事業勘定）</t>
  </si>
  <si>
    <t>後期高齢者医療特別会計</t>
  </si>
  <si>
    <t>公共下水道事業会計</t>
  </si>
  <si>
    <t>駐車場事業特別会計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</si>
  <si>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</si>
  <si>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</si>
  <si>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</si>
  <si>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</si>
  <si>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</si>
  <si>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</si>
  <si>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</si>
  <si>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</si>
  <si>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</si>
  <si>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金城開発</t>
  </si>
  <si>
    <t>島根県西部山村振興財団</t>
  </si>
  <si>
    <t>石見ケーブルビジョン</t>
  </si>
  <si>
    <t>浜田漁港排水浄化管理センター</t>
  </si>
  <si>
    <t>ゆうひパーク浜田</t>
  </si>
  <si>
    <t>浜田市土地開発公社</t>
  </si>
  <si>
    <t>浜田市教育文化振興事業団</t>
  </si>
  <si>
    <t>三隅町農業支援センターみらい</t>
  </si>
  <si>
    <t>島根県西部勤労者共済会</t>
  </si>
  <si>
    <t>浜田地区広域行政組合（普通）</t>
  </si>
  <si>
    <t>浜田地区広域行政組合（介護保険）</t>
  </si>
  <si>
    <t>島根県市町村総合事務組合（普通）</t>
  </si>
  <si>
    <t>島根県後期高齢者医療広域連合（普通）</t>
  </si>
  <si>
    <t>島根県後期高齢者医療広域連合（後期高齢）</t>
  </si>
  <si>
    <t>-</t>
    <phoneticPr fontId="2"/>
  </si>
  <si>
    <t>-</t>
    <phoneticPr fontId="2"/>
  </si>
  <si>
    <t>-</t>
    <phoneticPr fontId="2"/>
  </si>
  <si>
    <t>ふるさと応援基金</t>
    <rPh sb="4" eb="6">
      <t>オウエン</t>
    </rPh>
    <rPh sb="6" eb="8">
      <t>キキン</t>
    </rPh>
    <phoneticPr fontId="5"/>
  </si>
  <si>
    <t>まちづくり振興基金</t>
    <rPh sb="5" eb="7">
      <t>シンコウ</t>
    </rPh>
    <rPh sb="7" eb="9">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</si>
  <si>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</si>
  <si>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奨学基金</t>
    <rPh sb="0" eb="2">
      <t>ショウガク</t>
    </rPh>
    <rPh sb="2" eb="4">
      <t>キキン</t>
    </rPh>
    <phoneticPr fontId="2"/>
  </si>
  <si>
    <t>市民生活安定化基金</t>
    <rPh sb="0" eb="2">
      <t>シミン</t>
    </rPh>
    <rPh sb="2" eb="4">
      <t>セイカツ</t>
    </rPh>
    <rPh sb="4" eb="7">
      <t>アンテイカ</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</si>
  <si>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</si>
  <si>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</si>
  <si>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</si>
  <si>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</si>
  <si>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</si>
  <si>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将来負担比率は、繰上償還の実施や、過疎債・旧合併特例債等の交付税算入の大きい優良債の発行へのシフトを進めてきたことで減少傾向にあるが、類似団体と比較すると高い値となっている。
実質公債費比率についても類似団体と比較すると高い値であるが、交付税算入の手厚い地方債の借入へのシフトによる算入公債費の増やこれまでの繰上償還による元利償還金の減により、今後の数値は減少する見込みである。
このため、グラフは右方向にシフトしていく見込みである。</t>
    <rPh sb="154" eb="156">
      <t>クリアゲ</t>
    </rPh>
    <rPh sb="156" eb="158">
      <t>ショウカン</t>
    </rPh>
    <rPh sb="161" eb="163">
      <t>ガンリ</t>
    </rPh>
    <rPh sb="163" eb="166">
      <t>ショウカンキン</t>
    </rPh>
    <rPh sb="167" eb="168">
      <t>ゲン</t>
    </rPh>
    <rPh sb="178" eb="180">
      <t>ゲンショウ</t>
    </rPh>
    <rPh sb="199" eb="200">
      <t>ミギ</t>
    </rPh>
    <rPh sb="200" eb="202">
      <t>ホウコウ</t>
    </rPh>
    <rPh sb="210" eb="212">
      <t>ミコ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</si>
  <si>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</si>
  <si>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</si>
  <si>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</si>
  <si>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交付税措置率の高い旧合併特例債や過疎債の活用などにより将来負担比率は低減しているものの、依然として類似団体と比較して高い水準にある。また、福祉施設、庁舎施設、消防施設等の有形固定資産減価償却率が70％を超過していることからも分かるように、保有施設の老朽化度合いは高まっており、将来負担額の増が想定される。公共施設等総合管理計画に基づき、今後、老朽化対策に積極的に取り組んでいくとともに、繰上償還等による地方債残高の削減も並行して進める必要があ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</si>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</sst>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Fill="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0"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0" fontId="16" fillId="0" borderId="41" xfId="16" applyFont="1" applyFill="1" applyBorder="1" applyAlignment="1" applyProtection="1">
      <alignment horizontal="left" vertical="top" wrapText="1"/>
      <protection locked="0"/>
    </xf>
    <xf numFmtId="0" fontId="16" fillId="0" borderId="12" xfId="16" applyFont="1" applyFill="1" applyBorder="1" applyAlignment="1" applyProtection="1">
      <alignment horizontal="left" vertical="top" wrapText="1"/>
      <protection locked="0"/>
    </xf>
    <xf numFmtId="0" fontId="16" fillId="0" borderId="51" xfId="16" applyFont="1" applyFill="1" applyBorder="1" applyAlignment="1" applyProtection="1">
      <alignment horizontal="left" vertical="top" wrapText="1"/>
      <protection locked="0"/>
    </xf>
    <xf numFmtId="0" fontId="16" fillId="0" borderId="65" xfId="16" applyFont="1" applyFill="1" applyBorder="1" applyAlignment="1" applyProtection="1">
      <alignment horizontal="left" vertical="top" wrapText="1"/>
      <protection locked="0"/>
    </xf>
    <xf numFmtId="0" fontId="16" fillId="0" borderId="0" xfId="16" applyFont="1" applyFill="1" applyAlignment="1" applyProtection="1">
      <alignment horizontal="left" vertical="top" wrapText="1"/>
      <protection locked="0"/>
    </xf>
    <xf numFmtId="0" fontId="16" fillId="0" borderId="38" xfId="16" applyFont="1" applyFill="1" applyBorder="1" applyAlignment="1" applyProtection="1">
      <alignment horizontal="left" vertical="top" wrapText="1"/>
      <protection locked="0"/>
    </xf>
    <xf numFmtId="0" fontId="16" fillId="0" borderId="37" xfId="16" applyFont="1" applyFill="1" applyBorder="1" applyAlignment="1" applyProtection="1">
      <alignment horizontal="left" vertical="top" wrapText="1"/>
      <protection locked="0"/>
    </xf>
    <xf numFmtId="0" fontId="16" fillId="0" borderId="56" xfId="16" applyFont="1" applyFill="1" applyBorder="1" applyAlignment="1" applyProtection="1">
      <alignment horizontal="left" vertical="top" wrapText="1"/>
      <protection locked="0"/>
    </xf>
    <xf numFmtId="0" fontId="16" fillId="0" borderId="40" xfId="16" applyFont="1" applyFill="1" applyBorder="1" applyAlignment="1" applyProtection="1">
      <alignment horizontal="left" vertical="top" wrapText="1"/>
      <protection locked="0"/>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8CB3-4735-BBD5-600F45DE71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115919</c:v>
                </c:pt>
                <c:pt idx="1">
                  <c:v>113392</c:v>
                </c:pt>
                <c:pt idx="2">
                  <c:v>65857</c:v>
                </c:pt>
                <c:pt idx="3">
                  <c:v>98488</c:v>
                </c:pt>
                <c:pt idx="4">
                  <c:v>105612</c:v>
                </c:pt>
              </c:numCache>
            </c:numRef>
          </c:val>
          <c:smooth val="0"/>
          <c:extLst>
            <c:ext xmlns:c16="http://schemas.microsoft.com/office/drawing/2014/chart" uri="{C3380CC4-5D6E-409C-BE32-E72D297353CC}">
              <c16:uniqueId val="{00000001-8CB3-4735-BBD5-600F45DE71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c:v>
                </c:pt>
                <c:pt idx="1">
                  <c:v>2.78</c:v>
                </c:pt>
                <c:pt idx="2">
                  <c:v>3.26</c:v>
                </c:pt>
                <c:pt idx="3">
                  <c:v>5.18</c:v>
                </c:pt>
                <c:pt idx="4">
                  <c:v>5.43</c:v>
                </c:pt>
              </c:numCache>
            </c:numRef>
          </c:val>
          <c:extLst>
            <c:ext xmlns:c16="http://schemas.microsoft.com/office/drawing/2014/chart" uri="{C3380CC4-5D6E-409C-BE32-E72D297353CC}">
              <c16:uniqueId val="{00000000-3B14-4CA3-9CD1-A95E14188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18.05</c:v>
                </c:pt>
                <c:pt idx="1">
                  <c:v>19.53</c:v>
                </c:pt>
                <c:pt idx="2">
                  <c:v>20.63</c:v>
                </c:pt>
                <c:pt idx="3">
                  <c:v>21.75</c:v>
                </c:pt>
                <c:pt idx="4">
                  <c:v>25.14</c:v>
                </c:pt>
              </c:numCache>
            </c:numRef>
          </c:val>
          <c:extLst>
            <c:ext xmlns:c16="http://schemas.microsoft.com/office/drawing/2014/chart" uri="{C3380CC4-5D6E-409C-BE32-E72D297353CC}">
              <c16:uniqueId val="{00000001-3B14-4CA3-9CD1-A95E14188F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3.32</c:v>
                </c:pt>
                <c:pt idx="1">
                  <c:v>5.24</c:v>
                </c:pt>
                <c:pt idx="2">
                  <c:v>1.92</c:v>
                </c:pt>
                <c:pt idx="3">
                  <c:v>7.54</c:v>
                </c:pt>
                <c:pt idx="4">
                  <c:v>6.92</c:v>
                </c:pt>
              </c:numCache>
            </c:numRef>
          </c:val>
          <c:smooth val="0"/>
          <c:extLst>
            <c:ext xmlns:c16="http://schemas.microsoft.com/office/drawing/2014/chart" uri="{C3380CC4-5D6E-409C-BE32-E72D297353CC}">
              <c16:uniqueId val="{00000002-3B14-4CA3-9CD1-A95E14188F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C084-45FB-84F0-8CD32DFB2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84-45FB-84F0-8CD32DFB276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84-45FB-84F0-8CD32DFB2761}"/>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084-45FB-84F0-8CD32DFB2761}"/>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7.0000000000000007E-2</c:v>
                </c:pt>
                <c:pt idx="8">
                  <c:v>#N/A</c:v>
                </c:pt>
                <c:pt idx="9">
                  <c:v>0.1</c:v>
                </c:pt>
              </c:numCache>
            </c:numRef>
          </c:val>
          <c:extLst>
            <c:ext xmlns:c16="http://schemas.microsoft.com/office/drawing/2014/chart" uri="{C3380CC4-5D6E-409C-BE32-E72D297353CC}">
              <c16:uniqueId val="{00000004-C084-45FB-84F0-8CD32DFB276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0.08</c:v>
                </c:pt>
                <c:pt idx="4">
                  <c:v>#N/A</c:v>
                </c:pt>
                <c:pt idx="5">
                  <c:v>0.1</c:v>
                </c:pt>
                <c:pt idx="6">
                  <c:v>#N/A</c:v>
                </c:pt>
                <c:pt idx="7">
                  <c:v>0.09</c:v>
                </c:pt>
                <c:pt idx="8">
                  <c:v>#N/A</c:v>
                </c:pt>
                <c:pt idx="9">
                  <c:v>0.1</c:v>
                </c:pt>
              </c:numCache>
            </c:numRef>
          </c:val>
          <c:extLst>
            <c:ext xmlns:c16="http://schemas.microsoft.com/office/drawing/2014/chart" uri="{C3380CC4-5D6E-409C-BE32-E72D297353CC}">
              <c16:uniqueId val="{00000005-C084-45FB-84F0-8CD32DFB276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0.19</c:v>
                </c:pt>
                <c:pt idx="4">
                  <c:v>#N/A</c:v>
                </c:pt>
                <c:pt idx="5">
                  <c:v>0.18</c:v>
                </c:pt>
                <c:pt idx="6">
                  <c:v>#N/A</c:v>
                </c:pt>
                <c:pt idx="7">
                  <c:v>0.21</c:v>
                </c:pt>
                <c:pt idx="8">
                  <c:v>#N/A</c:v>
                </c:pt>
                <c:pt idx="9">
                  <c:v>0.12</c:v>
                </c:pt>
              </c:numCache>
            </c:numRef>
          </c:val>
          <c:extLst>
            <c:ext xmlns:c16="http://schemas.microsoft.com/office/drawing/2014/chart" uri="{C3380CC4-5D6E-409C-BE32-E72D297353CC}">
              <c16:uniqueId val="{00000006-C084-45FB-84F0-8CD32DFB276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2.52</c:v>
                </c:pt>
                <c:pt idx="2">
                  <c:v>#N/A</c:v>
                </c:pt>
                <c:pt idx="3">
                  <c:v>1.72</c:v>
                </c:pt>
                <c:pt idx="4">
                  <c:v>#N/A</c:v>
                </c:pt>
                <c:pt idx="5">
                  <c:v>1.72</c:v>
                </c:pt>
                <c:pt idx="6">
                  <c:v>#N/A</c:v>
                </c:pt>
                <c:pt idx="7">
                  <c:v>1.66</c:v>
                </c:pt>
                <c:pt idx="8">
                  <c:v>#N/A</c:v>
                </c:pt>
                <c:pt idx="9">
                  <c:v>1.78</c:v>
                </c:pt>
              </c:numCache>
            </c:numRef>
          </c:val>
          <c:extLst>
            <c:ext xmlns:c16="http://schemas.microsoft.com/office/drawing/2014/chart" uri="{C3380CC4-5D6E-409C-BE32-E72D297353CC}">
              <c16:uniqueId val="{00000007-C084-45FB-84F0-8CD32DFB27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2.37</c:v>
                </c:pt>
                <c:pt idx="2">
                  <c:v>#N/A</c:v>
                </c:pt>
                <c:pt idx="3">
                  <c:v>2.77</c:v>
                </c:pt>
                <c:pt idx="4">
                  <c:v>#N/A</c:v>
                </c:pt>
                <c:pt idx="5">
                  <c:v>3.25</c:v>
                </c:pt>
                <c:pt idx="6">
                  <c:v>#N/A</c:v>
                </c:pt>
                <c:pt idx="7">
                  <c:v>5.18</c:v>
                </c:pt>
                <c:pt idx="8">
                  <c:v>#N/A</c:v>
                </c:pt>
                <c:pt idx="9">
                  <c:v>5.43</c:v>
                </c:pt>
              </c:numCache>
            </c:numRef>
          </c:val>
          <c:extLst>
            <c:ext xmlns:c16="http://schemas.microsoft.com/office/drawing/2014/chart" uri="{C3380CC4-5D6E-409C-BE32-E72D297353CC}">
              <c16:uniqueId val="{00000008-C084-45FB-84F0-8CD32DFB27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c:v>
                </c:pt>
                <c:pt idx="2">
                  <c:v>#N/A</c:v>
                </c:pt>
                <c:pt idx="3">
                  <c:v>5.07</c:v>
                </c:pt>
                <c:pt idx="4">
                  <c:v>#N/A</c:v>
                </c:pt>
                <c:pt idx="5">
                  <c:v>6.16</c:v>
                </c:pt>
                <c:pt idx="6">
                  <c:v>#N/A</c:v>
                </c:pt>
                <c:pt idx="7">
                  <c:v>6.17</c:v>
                </c:pt>
                <c:pt idx="8">
                  <c:v>#N/A</c:v>
                </c:pt>
                <c:pt idx="9">
                  <c:v>6.07</c:v>
                </c:pt>
              </c:numCache>
            </c:numRef>
          </c:val>
          <c:extLst>
            <c:ext xmlns:c16="http://schemas.microsoft.com/office/drawing/2014/chart" uri="{C3380CC4-5D6E-409C-BE32-E72D297353CC}">
              <c16:uniqueId val="{00000009-C084-45FB-84F0-8CD32DFB27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5072</c:v>
                </c:pt>
                <c:pt idx="5">
                  <c:v>5090</c:v>
                </c:pt>
                <c:pt idx="8">
                  <c:v>5088</c:v>
                </c:pt>
                <c:pt idx="11">
                  <c:v>4901</c:v>
                </c:pt>
                <c:pt idx="14">
                  <c:v>4821</c:v>
                </c:pt>
              </c:numCache>
            </c:numRef>
          </c:val>
          <c:extLst>
            <c:ext xmlns:c16="http://schemas.microsoft.com/office/drawing/2014/chart" uri="{C3380CC4-5D6E-409C-BE32-E72D297353CC}">
              <c16:uniqueId val="{00000000-C5ED-4675-A5A9-50133D3F49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D-4675-A5A9-50133D3F49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ED-4675-A5A9-50133D3F49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379</c:v>
                </c:pt>
                <c:pt idx="3">
                  <c:v>379</c:v>
                </c:pt>
                <c:pt idx="6">
                  <c:v>241</c:v>
                </c:pt>
                <c:pt idx="9">
                  <c:v>136</c:v>
                </c:pt>
                <c:pt idx="12">
                  <c:v>0</c:v>
                </c:pt>
              </c:numCache>
            </c:numRef>
          </c:val>
          <c:extLst>
            <c:ext xmlns:c16="http://schemas.microsoft.com/office/drawing/2014/chart" uri="{C3380CC4-5D6E-409C-BE32-E72D297353CC}">
              <c16:uniqueId val="{00000003-C5ED-4675-A5A9-50133D3F49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1149</c:v>
                </c:pt>
                <c:pt idx="3">
                  <c:v>1205</c:v>
                </c:pt>
                <c:pt idx="6">
                  <c:v>1146</c:v>
                </c:pt>
                <c:pt idx="9">
                  <c:v>1153</c:v>
                </c:pt>
                <c:pt idx="12">
                  <c:v>1161</c:v>
                </c:pt>
              </c:numCache>
            </c:numRef>
          </c:val>
          <c:extLst>
            <c:ext xmlns:c16="http://schemas.microsoft.com/office/drawing/2014/chart" uri="{C3380CC4-5D6E-409C-BE32-E72D297353CC}">
              <c16:uniqueId val="{00000004-C5ED-4675-A5A9-50133D3F49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C5ED-4675-A5A9-50133D3F49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D-4675-A5A9-50133D3F49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5154</c:v>
                </c:pt>
                <c:pt idx="3">
                  <c:v>5228</c:v>
                </c:pt>
                <c:pt idx="6">
                  <c:v>5293</c:v>
                </c:pt>
                <c:pt idx="9">
                  <c:v>5403</c:v>
                </c:pt>
                <c:pt idx="12">
                  <c:v>5399</c:v>
                </c:pt>
              </c:numCache>
            </c:numRef>
          </c:val>
          <c:extLst>
            <c:ext xmlns:c16="http://schemas.microsoft.com/office/drawing/2014/chart" uri="{C3380CC4-5D6E-409C-BE32-E72D297353CC}">
              <c16:uniqueId val="{00000007-C5ED-4675-A5A9-50133D3F49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1620</c:v>
                </c:pt>
                <c:pt idx="2">
                  <c:v>#N/A</c:v>
                </c:pt>
                <c:pt idx="3">
                  <c:v>#N/A</c:v>
                </c:pt>
                <c:pt idx="4">
                  <c:v>1729</c:v>
                </c:pt>
                <c:pt idx="5">
                  <c:v>#N/A</c:v>
                </c:pt>
                <c:pt idx="6">
                  <c:v>#N/A</c:v>
                </c:pt>
                <c:pt idx="7">
                  <c:v>1595</c:v>
                </c:pt>
                <c:pt idx="8">
                  <c:v>#N/A</c:v>
                </c:pt>
                <c:pt idx="9">
                  <c:v>#N/A</c:v>
                </c:pt>
                <c:pt idx="10">
                  <c:v>1791</c:v>
                </c:pt>
                <c:pt idx="11">
                  <c:v>#N/A</c:v>
                </c:pt>
                <c:pt idx="12">
                  <c:v>#N/A</c:v>
                </c:pt>
                <c:pt idx="13">
                  <c:v>1739</c:v>
                </c:pt>
                <c:pt idx="14">
                  <c:v>#N/A</c:v>
                </c:pt>
              </c:numCache>
            </c:numRef>
          </c:val>
          <c:smooth val="0"/>
          <c:extLst>
            <c:ext xmlns:c16="http://schemas.microsoft.com/office/drawing/2014/chart" uri="{C3380CC4-5D6E-409C-BE32-E72D297353CC}">
              <c16:uniqueId val="{00000008-C5ED-4675-A5A9-50133D3F49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48185</c:v>
                </c:pt>
                <c:pt idx="5">
                  <c:v>46861</c:v>
                </c:pt>
                <c:pt idx="8">
                  <c:v>44615</c:v>
                </c:pt>
                <c:pt idx="11">
                  <c:v>42421</c:v>
                </c:pt>
                <c:pt idx="14">
                  <c:v>40095</c:v>
                </c:pt>
              </c:numCache>
            </c:numRef>
          </c:val>
          <c:extLst>
            <c:ext xmlns:c16="http://schemas.microsoft.com/office/drawing/2014/chart" uri="{C3380CC4-5D6E-409C-BE32-E72D297353CC}">
              <c16:uniqueId val="{00000000-785F-4A5C-96ED-7F8BA4B4CC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1352</c:v>
                </c:pt>
                <c:pt idx="5">
                  <c:v>1209</c:v>
                </c:pt>
                <c:pt idx="8">
                  <c:v>1070</c:v>
                </c:pt>
                <c:pt idx="11">
                  <c:v>1143</c:v>
                </c:pt>
                <c:pt idx="14">
                  <c:v>1065</c:v>
                </c:pt>
              </c:numCache>
            </c:numRef>
          </c:val>
          <c:extLst>
            <c:ext xmlns:c16="http://schemas.microsoft.com/office/drawing/2014/chart" uri="{C3380CC4-5D6E-409C-BE32-E72D297353CC}">
              <c16:uniqueId val="{00000001-785F-4A5C-96ED-7F8BA4B4CC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13682</c:v>
                </c:pt>
                <c:pt idx="5">
                  <c:v>13542</c:v>
                </c:pt>
                <c:pt idx="8">
                  <c:v>14047</c:v>
                </c:pt>
                <c:pt idx="11">
                  <c:v>14670</c:v>
                </c:pt>
                <c:pt idx="14">
                  <c:v>14401</c:v>
                </c:pt>
              </c:numCache>
            </c:numRef>
          </c:val>
          <c:extLst>
            <c:ext xmlns:c16="http://schemas.microsoft.com/office/drawing/2014/chart" uri="{C3380CC4-5D6E-409C-BE32-E72D297353CC}">
              <c16:uniqueId val="{00000002-785F-4A5C-96ED-7F8BA4B4CC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5F-4A5C-96ED-7F8BA4B4CC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5F-4A5C-96ED-7F8BA4B4CC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F-4A5C-96ED-7F8BA4B4CC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4719</c:v>
                </c:pt>
                <c:pt idx="3">
                  <c:v>4699</c:v>
                </c:pt>
                <c:pt idx="6">
                  <c:v>4628</c:v>
                </c:pt>
                <c:pt idx="9">
                  <c:v>4572</c:v>
                </c:pt>
                <c:pt idx="12">
                  <c:v>4493</c:v>
                </c:pt>
              </c:numCache>
            </c:numRef>
          </c:val>
          <c:extLst>
            <c:ext xmlns:c16="http://schemas.microsoft.com/office/drawing/2014/chart" uri="{C3380CC4-5D6E-409C-BE32-E72D297353CC}">
              <c16:uniqueId val="{00000006-785F-4A5C-96ED-7F8BA4B4CC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738</c:v>
                </c:pt>
                <c:pt idx="3">
                  <c:v>370</c:v>
                </c:pt>
                <c:pt idx="6">
                  <c:v>135</c:v>
                </c:pt>
                <c:pt idx="9">
                  <c:v>0</c:v>
                </c:pt>
                <c:pt idx="12">
                  <c:v>0</c:v>
                </c:pt>
              </c:numCache>
            </c:numRef>
          </c:val>
          <c:extLst>
            <c:ext xmlns:c16="http://schemas.microsoft.com/office/drawing/2014/chart" uri="{C3380CC4-5D6E-409C-BE32-E72D297353CC}">
              <c16:uniqueId val="{00000007-785F-4A5C-96ED-7F8BA4B4CC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13791</c:v>
                </c:pt>
                <c:pt idx="3">
                  <c:v>12984</c:v>
                </c:pt>
                <c:pt idx="6">
                  <c:v>12038</c:v>
                </c:pt>
                <c:pt idx="9">
                  <c:v>11273</c:v>
                </c:pt>
                <c:pt idx="12">
                  <c:v>10263</c:v>
                </c:pt>
              </c:numCache>
            </c:numRef>
          </c:val>
          <c:extLst>
            <c:ext xmlns:c16="http://schemas.microsoft.com/office/drawing/2014/chart" uri="{C3380CC4-5D6E-409C-BE32-E72D297353CC}">
              <c16:uniqueId val="{00000008-785F-4A5C-96ED-7F8BA4B4CC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5F-4A5C-96ED-7F8BA4B4CC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53174</c:v>
                </c:pt>
                <c:pt idx="3">
                  <c:v>51849</c:v>
                </c:pt>
                <c:pt idx="6">
                  <c:v>49767</c:v>
                </c:pt>
                <c:pt idx="9">
                  <c:v>47158</c:v>
                </c:pt>
                <c:pt idx="12">
                  <c:v>44068</c:v>
                </c:pt>
              </c:numCache>
            </c:numRef>
          </c:val>
          <c:extLst>
            <c:ext xmlns:c16="http://schemas.microsoft.com/office/drawing/2014/chart" uri="{C3380CC4-5D6E-409C-BE32-E72D297353CC}">
              <c16:uniqueId val="{0000000A-785F-4A5C-96ED-7F8BA4B4CC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9203</c:v>
                </c:pt>
                <c:pt idx="2">
                  <c:v>#N/A</c:v>
                </c:pt>
                <c:pt idx="3">
                  <c:v>#N/A</c:v>
                </c:pt>
                <c:pt idx="4">
                  <c:v>8290</c:v>
                </c:pt>
                <c:pt idx="5">
                  <c:v>#N/A</c:v>
                </c:pt>
                <c:pt idx="6">
                  <c:v>#N/A</c:v>
                </c:pt>
                <c:pt idx="7">
                  <c:v>6836</c:v>
                </c:pt>
                <c:pt idx="8">
                  <c:v>#N/A</c:v>
                </c:pt>
                <c:pt idx="9">
                  <c:v>#N/A</c:v>
                </c:pt>
                <c:pt idx="10">
                  <c:v>4770</c:v>
                </c:pt>
                <c:pt idx="11">
                  <c:v>#N/A</c:v>
                </c:pt>
                <c:pt idx="12">
                  <c:v>#N/A</c:v>
                </c:pt>
                <c:pt idx="13">
                  <c:v>3263</c:v>
                </c:pt>
                <c:pt idx="14">
                  <c:v>#N/A</c:v>
                </c:pt>
              </c:numCache>
            </c:numRef>
          </c:val>
          <c:smooth val="0"/>
          <c:extLst>
            <c:ext xmlns:c16="http://schemas.microsoft.com/office/drawing/2014/chart" uri="{C3380CC4-5D6E-409C-BE32-E72D297353CC}">
              <c16:uniqueId val="{0000000B-785F-4A5C-96ED-7F8BA4B4CC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4214</c:v>
                </c:pt>
                <c:pt idx="1">
                  <c:v>4559</c:v>
                </c:pt>
                <c:pt idx="2">
                  <c:v>5114</c:v>
                </c:pt>
              </c:numCache>
            </c:numRef>
          </c:val>
          <c:extLst>
            <c:ext xmlns:c16="http://schemas.microsoft.com/office/drawing/2014/chart" uri="{C3380CC4-5D6E-409C-BE32-E72D297353CC}">
              <c16:uniqueId val="{00000000-8A62-443C-91C9-690B2E8695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4023</c:v>
                </c:pt>
                <c:pt idx="1">
                  <c:v>4407</c:v>
                </c:pt>
                <c:pt idx="2">
                  <c:v>3621</c:v>
                </c:pt>
              </c:numCache>
            </c:numRef>
          </c:val>
          <c:extLst>
            <c:ext xmlns:c16="http://schemas.microsoft.com/office/drawing/2014/chart" uri="{C3380CC4-5D6E-409C-BE32-E72D297353CC}">
              <c16:uniqueId val="{00000001-8A62-443C-91C9-690B2E8695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7789</c:v>
                </c:pt>
                <c:pt idx="1">
                  <c:v>7438</c:v>
                </c:pt>
                <c:pt idx="2">
                  <c:v>6964</c:v>
                </c:pt>
              </c:numCache>
            </c:numRef>
          </c:val>
          <c:extLst>
            <c:ext xmlns:c16="http://schemas.microsoft.com/office/drawing/2014/chart" uri="{C3380CC4-5D6E-409C-BE32-E72D297353CC}">
              <c16:uniqueId val="{00000002-8A62-443C-91C9-690B2E8695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{2162EB66-198C-4DD8-9528-0E86C90C46E3}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96-4088-8DE8-534CF180E6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{8FA56E39-237B-4426-987A-6AD05EE11459}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96-4088-8DE8-534CF180E6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{4987754B-88A6-41A4-9DB4-8471F8FF88E1}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96-4088-8DE8-534CF180E6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{E8728017-0A67-4EC8-B3B1-FD655D59B134}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96-4088-8DE8-534CF180E6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{FCE3C21F-87E6-4400-842D-75BC50D97B2B}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96-4088-8DE8-534CF180E61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{A9ACA92C-BB65-492C-99DA-87700F4F311D}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96-4088-8DE8-534CF180E61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{8EBD495B-8CAD-45D4-BE40-09BFA1C54C40}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96-4088-8DE8-534CF180E6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{6452A9B3-98D6-47C4-8031-FCBF51A47C8A}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96-4088-8DE8-534CF180E6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{6D84D3F0-C37F-45FB-9DD8-13FEBDABF41C}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96-4088-8DE8-534CF180E6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55.7</c:v>
                </c:pt>
                <c:pt idx="16">
                  <c:v>57.4</c:v>
                </c:pt>
                <c:pt idx="24">
                  <c:v>59</c:v>
                </c:pt>
                <c:pt idx="32">
                  <c:v>60.6</c:v>
                </c:pt>
              </c:numCache>
            </c:numRef>
          </c:xVal>
          <c:yVal>
            <c:numRef>
              <c:f>公会計指標分析・財政指標組合せ分析表!$BP$51:$DC$51</c:f>
              <c:numCache>
                <c:formatCode>#,##0.0;"▲ "#,##0.0</c:formatCode>
                <c:ptCount val="40"/>
                <c:pt idx="0">
                  <c:v>59.5</c:v>
                </c:pt>
                <c:pt idx="8">
                  <c:v>54.6</c:v>
                </c:pt>
                <c:pt idx="16">
                  <c:v>44.1</c:v>
                </c:pt>
                <c:pt idx="24">
                  <c:v>29.4</c:v>
                </c:pt>
                <c:pt idx="32">
                  <c:v>20.9</c:v>
                </c:pt>
              </c:numCache>
            </c:numRef>
          </c:yVal>
          <c:smooth val="0"/>
          <c:extLst>
            <c:ext xmlns:c16="http://schemas.microsoft.com/office/drawing/2014/chart" uri="{C3380CC4-5D6E-409C-BE32-E72D297353CC}">
              <c16:uniqueId val="{00000009-AF96-4088-8DE8-534CF180E6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{DAA71BAF-DBC6-4765-8832-338E003F355A}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96-4088-8DE8-534CF180E6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{EE485881-5714-497E-ACC1-3D30B8B6341D}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96-4088-8DE8-534CF180E6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{DD710DB3-6C0E-4251-AEFD-F280D933DF08}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96-4088-8DE8-534CF180E6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{EFC5E0FE-783C-4308-869A-8CE18F23E8D5}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96-4088-8DE8-534CF180E6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{2B8C090E-E38A-4FD8-BE4B-BC42AC96B171}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96-4088-8DE8-534CF180E61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{DA0E43D8-0FBC-4146-9B67-8E54F44559CB}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96-4088-8DE8-534CF180E61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{1420B58D-224F-4C3D-9900-64E0442AC3DD}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96-4088-8DE8-534CF180E6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{B21C50C0-97A2-459E-B8F5-5547635E6511}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96-4088-8DE8-534CF180E6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{5967868B-9D57-4042-A53A-FDDE0223C524}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96-4088-8DE8-534CF180E6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F96-4088-8DE8-534CF180E613}"/>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{03D703C0-71C0-48BA-AE5D-98213D43BA40}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F4-4ADB-9D23-7F303C76C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{E5ED8D0E-D446-40EA-932E-5802EB219D02}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F4-4ADB-9D23-7F303C76C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{1496E8DB-825A-46B3-82C4-C06FC3430E3F}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F4-4ADB-9D23-7F303C76C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{FA418892-69CC-4411-9B6D-D9175F03A090}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F4-4ADB-9D23-7F303C76C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{05CFE6C2-AAAC-4DBB-A9AF-A166135BD1E6}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F4-4ADB-9D23-7F303C76C4A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{334D92FA-4866-41EE-8337-37DBD975D772}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F4-4ADB-9D23-7F303C76C4A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{5A16EC91-3F45-4DF0-A7D0-CE3802A8F23E}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F4-4ADB-9D23-7F303C76C4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{EE39BAB4-22CB-4F50-BD59-C69BCF017FD3}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F4-4ADB-9D23-7F303C76C4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{50CA04B6-3617-4026-B7BE-7B900AC7B37A}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F4-4ADB-9D23-7F303C76C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10.7</c:v>
                </c:pt>
                <c:pt idx="24">
                  <c:v>10.9</c:v>
                </c:pt>
                <c:pt idx="32">
                  <c:v>10.8</c:v>
                </c:pt>
              </c:numCache>
            </c:numRef>
          </c:xVal>
          <c:yVal>
            <c:numRef>
              <c:f>公会計指標分析・財政指標組合せ分析表!$BP$73:$DC$73</c:f>
              <c:numCache>
                <c:formatCode>#,##0.0;"▲ "#,##0.0</c:formatCode>
                <c:ptCount val="40"/>
                <c:pt idx="0">
                  <c:v>59.5</c:v>
                </c:pt>
                <c:pt idx="8">
                  <c:v>54.6</c:v>
                </c:pt>
                <c:pt idx="16">
                  <c:v>44.1</c:v>
                </c:pt>
                <c:pt idx="24">
                  <c:v>29.4</c:v>
                </c:pt>
                <c:pt idx="32">
                  <c:v>20.9</c:v>
                </c:pt>
              </c:numCache>
            </c:numRef>
          </c:yVal>
          <c:smooth val="0"/>
          <c:extLst>
            <c:ext xmlns:c16="http://schemas.microsoft.com/office/drawing/2014/chart" uri="{C3380CC4-5D6E-409C-BE32-E72D297353CC}">
              <c16:uniqueId val="{00000009-5AF4-4ADB-9D23-7F303C76C4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18921616239938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{D3663E62-6DC6-4B51-883B-DBC9A0EA6D99}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F4-4ADB-9D23-7F303C76C4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{F23E4B4A-F3AB-48E3-AB6D-6DC06D1F7B42}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F4-4ADB-9D23-7F303C76C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{596FCDFC-DB2A-4608-8E14-1D366B593F40}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F4-4ADB-9D23-7F303C76C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{A0D2AB1D-8518-4C93-AE11-B8B74918474A}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F4-4ADB-9D23-7F303C76C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{8717D900-90AF-4BE7-94CA-95DFF6882F7A}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F4-4ADB-9D23-7F303C76C4AB}"/>
                </c:ext>
              </c:extLst>
            </c:dLbl>
            <c:dLbl>
              <c:idx val="8"/>
              <c:layout>
                <c:manualLayout>
                  <c:x val="0"/>
                  <c:y val="2.5475937850835306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{63DE8F71-9842-4B62-BD70-861B331F28D4}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F4-4ADB-9D23-7F303C76C4AB}"/>
                </c:ext>
              </c:extLst>
            </c:dLbl>
            <c:dLbl>
              <c:idx val="16"/>
              <c:layout>
                <c:manualLayout>
                  <c:x val="0"/>
                  <c:y val="-1.87369811912676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{AA239005-926B-4860-85CB-E24FF59F2DB5}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F4-4ADB-9D23-7F303C76C4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{932B0990-DD90-4197-AA3E-7D927A85C488}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F4-4ADB-9D23-7F303C76C4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{B2CB0A78-7479-4CD2-8C92-1B36F04E5529}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F4-4ADB-9D23-7F303C76C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AF4-4ADB-9D23-7F303C76C4A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％）の影響等により所得の減少等が続く中、類似団体内平均値を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となっている。今後も行財政改革実施計画や中期財政計画に沿った行財政改革の着実な実行に努めることにより、財政の健全化を図る。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xdr:cNvCxnSpPr/>
      </xdr:nvCxnSpPr>
      <xdr:spPr>
        <a:xfrm>
          <a:off x="3752850" y="752369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45847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94192</xdr:rowOff>
    </xdr:to>
    <xdr:cxnSp macro="">
      <xdr:nvCxnSpPr>
        <xdr:cNvPr id="72" name="直線コネクタ 71"/>
        <xdr:cNvCxnSpPr/>
      </xdr:nvCxnSpPr>
      <xdr:spPr>
        <a:xfrm>
          <a:off x="2940050" y="750358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127250" y="75035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333500" y="750358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9715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464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4584700" y="73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3702050" y="74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409950" y="75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2889250" y="7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5971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095500" y="745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7843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282700" y="745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9715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公債費に係る比率が引き続き高水準にあるため、高利の地方債の繰上償還等により公債費の圧縮に努めてきた。経常経費については、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経常一般財源等歳入については、普通交付税の減少（△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百万円）及び臨時財政対策債の減少（△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その結果、経常収支比率は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悪化し、類似団体内平均との比較においては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上回る結果となった。今後は大規模施設建設等による固定資産税の増額等により、経常収支比率はやや改善すると見込まれる。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7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168063</xdr:rowOff>
    </xdr:to>
    <xdr:cxnSp macro="">
      <xdr:nvCxnSpPr>
        <xdr:cNvPr id="132" name="直線コネクタ 131"/>
        <xdr:cNvCxnSpPr/>
      </xdr:nvCxnSpPr>
      <xdr:spPr>
        <a:xfrm>
          <a:off x="3752850" y="10312823"/>
          <a:ext cx="762000" cy="4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106256</xdr:rowOff>
    </xdr:to>
    <xdr:cxnSp macro="">
      <xdr:nvCxnSpPr>
        <xdr:cNvPr id="135" name="直線コネクタ 134"/>
        <xdr:cNvCxnSpPr/>
      </xdr:nvCxnSpPr>
      <xdr:spPr>
        <a:xfrm flipV="1">
          <a:off x="2940050" y="10312823"/>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40995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55456</xdr:rowOff>
    </xdr:to>
    <xdr:cxnSp macro="">
      <xdr:nvCxnSpPr>
        <xdr:cNvPr id="138" name="直線コネクタ 137"/>
        <xdr:cNvCxnSpPr/>
      </xdr:nvCxnSpPr>
      <xdr:spPr>
        <a:xfrm flipV="1">
          <a:off x="2127250" y="10507556"/>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5971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55456</xdr:rowOff>
    </xdr:to>
    <xdr:cxnSp macro="">
      <xdr:nvCxnSpPr>
        <xdr:cNvPr id="141" name="直線コネクタ 140"/>
        <xdr:cNvCxnSpPr/>
      </xdr:nvCxnSpPr>
      <xdr:spPr>
        <a:xfrm>
          <a:off x="1333500" y="10475383"/>
          <a:ext cx="79375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97155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xdr:cNvSpPr/>
      </xdr:nvSpPr>
      <xdr:spPr>
        <a:xfrm>
          <a:off x="4464050" y="10683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xdr:cNvSpPr txBox="1"/>
      </xdr:nvSpPr>
      <xdr:spPr>
        <a:xfrm>
          <a:off x="4584700" y="106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3702050" y="102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4" name="テキスト ボックス 153"/>
        <xdr:cNvSpPr txBox="1"/>
      </xdr:nvSpPr>
      <xdr:spPr>
        <a:xfrm>
          <a:off x="3409950" y="1034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2889250" y="104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6" name="テキスト ボックス 155"/>
        <xdr:cNvSpPr txBox="1"/>
      </xdr:nvSpPr>
      <xdr:spPr>
        <a:xfrm>
          <a:off x="2597150" y="102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xdr:cNvSpPr/>
      </xdr:nvSpPr>
      <xdr:spPr>
        <a:xfrm>
          <a:off x="2095500" y="10571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8" name="テキスト ボックス 157"/>
        <xdr:cNvSpPr txBox="1"/>
      </xdr:nvSpPr>
      <xdr:spPr>
        <a:xfrm>
          <a:off x="1784350" y="1035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282700" y="10424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0" name="テキスト ボックス 159"/>
        <xdr:cNvSpPr txBox="1"/>
      </xdr:nvSpPr>
      <xdr:spPr>
        <a:xfrm>
          <a:off x="971550" y="102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決算額が大幅に増加しているが、これは光熱水費の高騰による物件費の大幅な増加が主な要因である。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の比較では、人件費、物件費、維持補修費ともに類似団体内平均値を上回る状況となっている。特に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今後は逓減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355382"/>
          <a:ext cx="0" cy="1609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49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496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35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131417</xdr:rowOff>
    </xdr:from>
    <xdr:to>
      <xdr:col>23</xdr:col>
      <xdr:colOff>133350</xdr:colOff>
      <xdr:row>88</xdr:row>
      <xdr:rowOff>35632</xdr:rowOff>
    </xdr:to>
    <xdr:cxnSp macro="">
      <xdr:nvCxnSpPr>
        <xdr:cNvPr id="197" name="直線コネクタ 196"/>
        <xdr:cNvCxnSpPr/>
      </xdr:nvCxnSpPr>
      <xdr:spPr>
        <a:xfrm>
          <a:off x="3752850" y="14495117"/>
          <a:ext cx="762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4584700" y="13552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7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42768</xdr:rowOff>
    </xdr:from>
    <xdr:to>
      <xdr:col>19</xdr:col>
      <xdr:colOff>133350</xdr:colOff>
      <xdr:row>87</xdr:row>
      <xdr:rowOff>131417</xdr:rowOff>
    </xdr:to>
    <xdr:cxnSp macro="">
      <xdr:nvCxnSpPr>
        <xdr:cNvPr id="200" name="直線コネクタ 199"/>
        <xdr:cNvCxnSpPr/>
      </xdr:nvCxnSpPr>
      <xdr:spPr>
        <a:xfrm>
          <a:off x="2940050" y="14406468"/>
          <a:ext cx="8128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409950" y="1343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90591</xdr:rowOff>
    </xdr:from>
    <xdr:to>
      <xdr:col>15</xdr:col>
      <xdr:colOff>82550</xdr:colOff>
      <xdr:row>87</xdr:row>
      <xdr:rowOff>42768</xdr:rowOff>
    </xdr:to>
    <xdr:cxnSp macro="">
      <xdr:nvCxnSpPr>
        <xdr:cNvPr id="203" name="直線コネクタ 202"/>
        <xdr:cNvCxnSpPr/>
      </xdr:nvCxnSpPr>
      <xdr:spPr>
        <a:xfrm>
          <a:off x="2127250" y="14289191"/>
          <a:ext cx="812800" cy="1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597150" y="133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90591</xdr:rowOff>
    </xdr:from>
    <xdr:to>
      <xdr:col>11</xdr:col>
      <xdr:colOff>31750</xdr:colOff>
      <xdr:row>86</xdr:row>
      <xdr:rowOff>91948</xdr:rowOff>
    </xdr:to>
    <xdr:cxnSp macro="">
      <xdr:nvCxnSpPr>
        <xdr:cNvPr id="206" name="直線コネクタ 205"/>
        <xdr:cNvCxnSpPr/>
      </xdr:nvCxnSpPr>
      <xdr:spPr>
        <a:xfrm flipV="1">
          <a:off x="1333500" y="14289191"/>
          <a:ext cx="79375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44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784350" y="132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971550" y="131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156282</xdr:rowOff>
    </xdr:from>
    <xdr:to>
      <xdr:col>23</xdr:col>
      <xdr:colOff>184150</xdr:colOff>
      <xdr:row>88</xdr:row>
      <xdr:rowOff>86432</xdr:rowOff>
    </xdr:to>
    <xdr:sp macro="" textlink="">
      <xdr:nvSpPr>
        <xdr:cNvPr id="216" name="楕円 215"/>
        <xdr:cNvSpPr/>
      </xdr:nvSpPr>
      <xdr:spPr>
        <a:xfrm>
          <a:off x="4464050" y="14519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128359</xdr:rowOff>
    </xdr:from>
    <xdr:ext cx="762000" cy="259045"/>
    <xdr:sp macro="" textlink="">
      <xdr:nvSpPr>
        <xdr:cNvPr id="217" name="人件費・物件費等の状況該当値テキスト"/>
        <xdr:cNvSpPr txBox="1"/>
      </xdr:nvSpPr>
      <xdr:spPr>
        <a:xfrm>
          <a:off x="4584700" y="144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80617</xdr:rowOff>
    </xdr:from>
    <xdr:to>
      <xdr:col>19</xdr:col>
      <xdr:colOff>184150</xdr:colOff>
      <xdr:row>88</xdr:row>
      <xdr:rowOff>10767</xdr:rowOff>
    </xdr:to>
    <xdr:sp macro="" textlink="">
      <xdr:nvSpPr>
        <xdr:cNvPr id="218" name="楕円 217"/>
        <xdr:cNvSpPr/>
      </xdr:nvSpPr>
      <xdr:spPr>
        <a:xfrm>
          <a:off x="3702050" y="144443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166994</xdr:rowOff>
    </xdr:from>
    <xdr:ext cx="736600" cy="259045"/>
    <xdr:sp macro="" textlink="">
      <xdr:nvSpPr>
        <xdr:cNvPr id="219" name="テキスト ボックス 218"/>
        <xdr:cNvSpPr txBox="1"/>
      </xdr:nvSpPr>
      <xdr:spPr>
        <a:xfrm>
          <a:off x="3409950" y="1453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163418</xdr:rowOff>
    </xdr:from>
    <xdr:to>
      <xdr:col>15</xdr:col>
      <xdr:colOff>133350</xdr:colOff>
      <xdr:row>87</xdr:row>
      <xdr:rowOff>93568</xdr:rowOff>
    </xdr:to>
    <xdr:sp macro="" textlink="">
      <xdr:nvSpPr>
        <xdr:cNvPr id="220" name="楕円 219"/>
        <xdr:cNvSpPr/>
      </xdr:nvSpPr>
      <xdr:spPr>
        <a:xfrm>
          <a:off x="2889250" y="143620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78345</xdr:rowOff>
    </xdr:from>
    <xdr:ext cx="762000" cy="259045"/>
    <xdr:sp macro="" textlink="">
      <xdr:nvSpPr>
        <xdr:cNvPr id="221" name="テキスト ボックス 220"/>
        <xdr:cNvSpPr txBox="1"/>
      </xdr:nvSpPr>
      <xdr:spPr>
        <a:xfrm>
          <a:off x="2597150" y="1444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39791</xdr:rowOff>
    </xdr:from>
    <xdr:to>
      <xdr:col>11</xdr:col>
      <xdr:colOff>82550</xdr:colOff>
      <xdr:row>86</xdr:row>
      <xdr:rowOff>141391</xdr:rowOff>
    </xdr:to>
    <xdr:sp macro="" textlink="">
      <xdr:nvSpPr>
        <xdr:cNvPr id="222" name="楕円 221"/>
        <xdr:cNvSpPr/>
      </xdr:nvSpPr>
      <xdr:spPr>
        <a:xfrm>
          <a:off x="2095500" y="142383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126168</xdr:rowOff>
    </xdr:from>
    <xdr:ext cx="762000" cy="259045"/>
    <xdr:sp macro="" textlink="">
      <xdr:nvSpPr>
        <xdr:cNvPr id="223" name="テキスト ボックス 222"/>
        <xdr:cNvSpPr txBox="1"/>
      </xdr:nvSpPr>
      <xdr:spPr>
        <a:xfrm>
          <a:off x="1784350" y="1432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41148</xdr:rowOff>
    </xdr:from>
    <xdr:to>
      <xdr:col>7</xdr:col>
      <xdr:colOff>31750</xdr:colOff>
      <xdr:row>86</xdr:row>
      <xdr:rowOff>142748</xdr:rowOff>
    </xdr:to>
    <xdr:sp macro="" textlink="">
      <xdr:nvSpPr>
        <xdr:cNvPr id="224" name="楕円 223"/>
        <xdr:cNvSpPr/>
      </xdr:nvSpPr>
      <xdr:spPr>
        <a:xfrm>
          <a:off x="1282700" y="14239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127525</xdr:rowOff>
    </xdr:from>
    <xdr:ext cx="762000" cy="259045"/>
    <xdr:sp macro="" textlink="">
      <xdr:nvSpPr>
        <xdr:cNvPr id="225" name="テキスト ボックス 224"/>
        <xdr:cNvSpPr txBox="1"/>
      </xdr:nvSpPr>
      <xdr:spPr>
        <a:xfrm>
          <a:off x="971550" y="1432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地域給制度導入（平成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月）に伴う新給料表（平均△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％）への切替、給与制度の総合的見直し（平成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月）による給料表の水準の引下げ（平均△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％）を国と同様に実施したことや、昇給に人事評価結果を活用したこと等により、類似団体平均を下回る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となっているが、類似団体との差は縮小傾向にある。今後も定員適正化計画及び行財政改革実施計画に基づき、定員適正化、給与の適正化に取り組む。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61" name="直線コネクタ 260"/>
        <xdr:cNvCxnSpPr/>
      </xdr:nvCxnSpPr>
      <xdr:spPr>
        <a:xfrm flipV="1">
          <a:off x="14712950" y="14185900"/>
          <a:ext cx="762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5563850" y="1420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3050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4" name="直線コネクタ 263"/>
        <xdr:cNvCxnSpPr/>
      </xdr:nvCxnSpPr>
      <xdr:spPr>
        <a:xfrm>
          <a:off x="13906500" y="14185900"/>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8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7" name="直線コネクタ 266"/>
        <xdr:cNvCxnSpPr/>
      </xdr:nvCxnSpPr>
      <xdr:spPr>
        <a:xfrm>
          <a:off x="13106400" y="14116957"/>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117929</xdr:rowOff>
    </xdr:to>
    <xdr:cxnSp macro="">
      <xdr:nvCxnSpPr>
        <xdr:cNvPr id="270" name="直線コネクタ 269"/>
        <xdr:cNvCxnSpPr/>
      </xdr:nvCxnSpPr>
      <xdr:spPr>
        <a:xfrm flipV="1">
          <a:off x="12293600" y="14116957"/>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19507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5430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55638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4668500" y="1419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3" name="テキスト ボックス 282"/>
        <xdr:cNvSpPr txBox="1"/>
      </xdr:nvSpPr>
      <xdr:spPr>
        <a:xfrm>
          <a:off x="14370050" y="1397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386840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5" name="テキスト ボックス 284"/>
        <xdr:cNvSpPr txBox="1"/>
      </xdr:nvSpPr>
      <xdr:spPr>
        <a:xfrm>
          <a:off x="1355725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3055600" y="140661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27635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2242800" y="14100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xdr:cNvSpPr txBox="1"/>
      </xdr:nvSpPr>
      <xdr:spPr>
        <a:xfrm>
          <a:off x="119507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人当たり職員数は、市町村合併後、類似団体平均と比べ高い水準で推移している。</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これは、合併による行政サービスの低下を防ぐため、合併後も支所に一定数の職員配置を行ってきたことが一因であるが、本庁支所間の業務一元化はほぼ完了しており、一定の効率化は果たしているところである。</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しかしながら、平成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年度中期財政計画及び財政見直しにおいて、平成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年度から財源不足を補填するための基金の取り崩しが見込まれる等、厳しい財政運営が予測されている状況にあったため、新たな行政需要に対応しつつも持続可能な自治体運営を果たすため、平成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年度を計画期間とする新たな定員適正化計画を策定し、令和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日職員数（消防除く）を</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人（削減人数△</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人、削減率△</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対</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年度）とする目標を定めた。</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年度当初では、計画における職員数の目標値名</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名（△</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名）となっている。今後も、目標数値の達成に向け、再任用職員の活用及び非正規化等による職員配置の適正化、事業の民営化・民間委託の推進、組織間連携及び</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技術等の活用による業務の効率化等に取り組むこととしている。</a:t>
          </a:r>
          <a:endParaRPr lang="ja-JP" altLang="ja-JP" sz="8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09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604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48366</xdr:rowOff>
    </xdr:from>
    <xdr:to>
      <xdr:col>81</xdr:col>
      <xdr:colOff>44450</xdr:colOff>
      <xdr:row>66</xdr:row>
      <xdr:rowOff>82550</xdr:rowOff>
    </xdr:to>
    <xdr:cxnSp macro="">
      <xdr:nvCxnSpPr>
        <xdr:cNvPr id="324" name="直線コネクタ 323"/>
        <xdr:cNvCxnSpPr/>
      </xdr:nvCxnSpPr>
      <xdr:spPr>
        <a:xfrm flipV="1">
          <a:off x="14712950" y="1094496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5563850" y="991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3050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38312</xdr:rowOff>
    </xdr:from>
    <xdr:to>
      <xdr:col>77</xdr:col>
      <xdr:colOff>44450</xdr:colOff>
      <xdr:row>66</xdr:row>
      <xdr:rowOff>82550</xdr:rowOff>
    </xdr:to>
    <xdr:cxnSp macro="">
      <xdr:nvCxnSpPr>
        <xdr:cNvPr id="327" name="直線コネクタ 326"/>
        <xdr:cNvCxnSpPr/>
      </xdr:nvCxnSpPr>
      <xdr:spPr>
        <a:xfrm>
          <a:off x="13906500" y="10934912"/>
          <a:ext cx="80645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8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4370050" y="983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38312</xdr:rowOff>
    </xdr:from>
    <xdr:to>
      <xdr:col>72</xdr:col>
      <xdr:colOff>203200</xdr:colOff>
      <xdr:row>66</xdr:row>
      <xdr:rowOff>42333</xdr:rowOff>
    </xdr:to>
    <xdr:cxnSp macro="">
      <xdr:nvCxnSpPr>
        <xdr:cNvPr id="330" name="直線コネクタ 329"/>
        <xdr:cNvCxnSpPr/>
      </xdr:nvCxnSpPr>
      <xdr:spPr>
        <a:xfrm flipV="1">
          <a:off x="13106400" y="10934912"/>
          <a:ext cx="8001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42333</xdr:rowOff>
    </xdr:from>
    <xdr:to>
      <xdr:col>68</xdr:col>
      <xdr:colOff>152400</xdr:colOff>
      <xdr:row>66</xdr:row>
      <xdr:rowOff>84561</xdr:rowOff>
    </xdr:to>
    <xdr:cxnSp macro="">
      <xdr:nvCxnSpPr>
        <xdr:cNvPr id="333" name="直線コネクタ 332"/>
        <xdr:cNvCxnSpPr/>
      </xdr:nvCxnSpPr>
      <xdr:spPr>
        <a:xfrm flipV="1">
          <a:off x="12293600" y="10938933"/>
          <a:ext cx="8128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02336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276350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19507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169016</xdr:rowOff>
    </xdr:from>
    <xdr:to>
      <xdr:col>81</xdr:col>
      <xdr:colOff>95250</xdr:colOff>
      <xdr:row>66</xdr:row>
      <xdr:rowOff>99166</xdr:rowOff>
    </xdr:to>
    <xdr:sp macro="" textlink="">
      <xdr:nvSpPr>
        <xdr:cNvPr id="343" name="楕円 342"/>
        <xdr:cNvSpPr/>
      </xdr:nvSpPr>
      <xdr:spPr>
        <a:xfrm>
          <a:off x="15430500" y="108941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141093</xdr:rowOff>
    </xdr:from>
    <xdr:ext cx="762000" cy="259045"/>
    <xdr:sp macro="" textlink="">
      <xdr:nvSpPr>
        <xdr:cNvPr id="344" name="定員管理の状況該当値テキスト"/>
        <xdr:cNvSpPr txBox="1"/>
      </xdr:nvSpPr>
      <xdr:spPr>
        <a:xfrm>
          <a:off x="15563850" y="108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345" name="楕円 344"/>
        <xdr:cNvSpPr/>
      </xdr:nvSpPr>
      <xdr:spPr>
        <a:xfrm>
          <a:off x="14668500" y="10928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118127</xdr:rowOff>
    </xdr:from>
    <xdr:ext cx="736600" cy="259045"/>
    <xdr:sp macro="" textlink="">
      <xdr:nvSpPr>
        <xdr:cNvPr id="346" name="テキスト ボックス 345"/>
        <xdr:cNvSpPr txBox="1"/>
      </xdr:nvSpPr>
      <xdr:spPr>
        <a:xfrm>
          <a:off x="14370050" y="1101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158962</xdr:rowOff>
    </xdr:from>
    <xdr:to>
      <xdr:col>73</xdr:col>
      <xdr:colOff>44450</xdr:colOff>
      <xdr:row>66</xdr:row>
      <xdr:rowOff>89112</xdr:rowOff>
    </xdr:to>
    <xdr:sp macro="" textlink="">
      <xdr:nvSpPr>
        <xdr:cNvPr id="347" name="楕円 346"/>
        <xdr:cNvSpPr/>
      </xdr:nvSpPr>
      <xdr:spPr>
        <a:xfrm>
          <a:off x="13868400" y="10890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73889</xdr:rowOff>
    </xdr:from>
    <xdr:ext cx="762000" cy="259045"/>
    <xdr:sp macro="" textlink="">
      <xdr:nvSpPr>
        <xdr:cNvPr id="348" name="テキスト ボックス 347"/>
        <xdr:cNvSpPr txBox="1"/>
      </xdr:nvSpPr>
      <xdr:spPr>
        <a:xfrm>
          <a:off x="13557250" y="109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162983</xdr:rowOff>
    </xdr:from>
    <xdr:to>
      <xdr:col>68</xdr:col>
      <xdr:colOff>203200</xdr:colOff>
      <xdr:row>66</xdr:row>
      <xdr:rowOff>93133</xdr:rowOff>
    </xdr:to>
    <xdr:sp macro="" textlink="">
      <xdr:nvSpPr>
        <xdr:cNvPr id="349" name="楕円 348"/>
        <xdr:cNvSpPr/>
      </xdr:nvSpPr>
      <xdr:spPr>
        <a:xfrm>
          <a:off x="13055600" y="108944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77910</xdr:rowOff>
    </xdr:from>
    <xdr:ext cx="762000" cy="259045"/>
    <xdr:sp macro="" textlink="">
      <xdr:nvSpPr>
        <xdr:cNvPr id="350" name="テキスト ボックス 349"/>
        <xdr:cNvSpPr txBox="1"/>
      </xdr:nvSpPr>
      <xdr:spPr>
        <a:xfrm>
          <a:off x="12763500" y="109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33761</xdr:rowOff>
    </xdr:from>
    <xdr:to>
      <xdr:col>64</xdr:col>
      <xdr:colOff>152400</xdr:colOff>
      <xdr:row>66</xdr:row>
      <xdr:rowOff>135361</xdr:rowOff>
    </xdr:to>
    <xdr:sp macro="" textlink="">
      <xdr:nvSpPr>
        <xdr:cNvPr id="351" name="楕円 350"/>
        <xdr:cNvSpPr/>
      </xdr:nvSpPr>
      <xdr:spPr>
        <a:xfrm>
          <a:off x="12242800" y="109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120138</xdr:rowOff>
    </xdr:from>
    <xdr:ext cx="762000" cy="259045"/>
    <xdr:sp macro="" textlink="">
      <xdr:nvSpPr>
        <xdr:cNvPr id="352" name="テキスト ボックス 351"/>
        <xdr:cNvSpPr txBox="1"/>
      </xdr:nvSpPr>
      <xdr:spPr>
        <a:xfrm>
          <a:off x="11950700" y="110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公債費負担のピークであった平成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年度（単年度：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年度（単年度：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％）以降は、公債費及び公債費に準ずる債務負担行為の繰上償還を実施（平成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か年度にて実施）した。令和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年度の単年度数値は増加となり、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か年度平均数値は令和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％となった。今後は、平成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に集中的に投資を行ったことが分子を増加させる要因となるが、今後も引き続き繰上償還を検討・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年度以降は逓減していく見込みである。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87206</xdr:rowOff>
    </xdr:to>
    <xdr:cxnSp macro="">
      <xdr:nvCxnSpPr>
        <xdr:cNvPr id="385" name="直線コネクタ 384"/>
        <xdr:cNvCxnSpPr/>
      </xdr:nvCxnSpPr>
      <xdr:spPr>
        <a:xfrm flipV="1">
          <a:off x="14712950" y="717846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5563850" y="659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3050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87206</xdr:rowOff>
    </xdr:to>
    <xdr:cxnSp macro="">
      <xdr:nvCxnSpPr>
        <xdr:cNvPr id="388" name="直線コネクタ 387"/>
        <xdr:cNvCxnSpPr/>
      </xdr:nvCxnSpPr>
      <xdr:spPr>
        <a:xfrm>
          <a:off x="13906500" y="7170420"/>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8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4370050" y="65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87206</xdr:rowOff>
    </xdr:to>
    <xdr:cxnSp macro="">
      <xdr:nvCxnSpPr>
        <xdr:cNvPr id="391" name="直線コネクタ 390"/>
        <xdr:cNvCxnSpPr/>
      </xdr:nvCxnSpPr>
      <xdr:spPr>
        <a:xfrm flipV="1">
          <a:off x="13106400" y="7170420"/>
          <a:ext cx="8001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770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xdr:cNvSpPr txBox="1"/>
      </xdr:nvSpPr>
      <xdr:spPr>
        <a:xfrm>
          <a:off x="1355725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87206</xdr:rowOff>
    </xdr:to>
    <xdr:cxnSp macro="">
      <xdr:nvCxnSpPr>
        <xdr:cNvPr id="394" name="直線コネクタ 393"/>
        <xdr:cNvCxnSpPr/>
      </xdr:nvCxnSpPr>
      <xdr:spPr>
        <a:xfrm>
          <a:off x="12293600" y="7154333"/>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7784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xdr:cNvSpPr txBox="1"/>
      </xdr:nvSpPr>
      <xdr:spPr>
        <a:xfrm>
          <a:off x="1276350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xdr:cNvSpPr txBox="1"/>
      </xdr:nvSpPr>
      <xdr:spPr>
        <a:xfrm>
          <a:off x="119507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5430500" y="71276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556385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6" name="楕円 405"/>
        <xdr:cNvSpPr/>
      </xdr:nvSpPr>
      <xdr:spPr>
        <a:xfrm>
          <a:off x="14668500" y="71357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7" name="テキスト ボックス 406"/>
        <xdr:cNvSpPr txBox="1"/>
      </xdr:nvSpPr>
      <xdr:spPr>
        <a:xfrm>
          <a:off x="14370050" y="722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8" name="楕円 407"/>
        <xdr:cNvSpPr/>
      </xdr:nvSpPr>
      <xdr:spPr>
        <a:xfrm>
          <a:off x="13868400" y="7119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9" name="テキスト ボックス 408"/>
        <xdr:cNvSpPr txBox="1"/>
      </xdr:nvSpPr>
      <xdr:spPr>
        <a:xfrm>
          <a:off x="13557250" y="72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10" name="楕円 409"/>
        <xdr:cNvSpPr/>
      </xdr:nvSpPr>
      <xdr:spPr>
        <a:xfrm>
          <a:off x="13055600" y="713570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11" name="テキスト ボックス 410"/>
        <xdr:cNvSpPr txBox="1"/>
      </xdr:nvSpPr>
      <xdr:spPr>
        <a:xfrm>
          <a:off x="12763500" y="72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2" name="楕円 411"/>
        <xdr:cNvSpPr/>
      </xdr:nvSpPr>
      <xdr:spPr>
        <a:xfrm>
          <a:off x="1224280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3" name="テキスト ボックス 412"/>
        <xdr:cNvSpPr txBox="1"/>
      </xdr:nvSpPr>
      <xdr:spPr>
        <a:xfrm>
          <a:off x="1195070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地方債残高は、高速情報通信基盤整備事業や高度衛生管理型荷捌所整備事業などの大規模投資事業を引き続き実施しているものの、平成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年度の合併後を集中投資期間として行った大規模投資事業に係る旧合併特例債の償還が終了してきていることや繰上償還の実施により、令和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年度に比べて減となった。公債費に準ずる債務負担行為に基づく支出を繰上償還したことにより債務負担行為額支出予定額が平成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年度以降ほぼゼロとなり、財政調整基金等充当可能基金が繰上償還への活用や事業充当により減となったものの、将来負担比率は令和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％となった。今後は、分子は基本的には現行の水準を維持かやや上回ることになるが、増に見合った算入公債費等の充当可能財源の確保により、比率の現行水準維持に努める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89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79093</xdr:rowOff>
    </xdr:from>
    <xdr:to>
      <xdr:col>81</xdr:col>
      <xdr:colOff>44450</xdr:colOff>
      <xdr:row>16</xdr:row>
      <xdr:rowOff>21590</xdr:rowOff>
    </xdr:to>
    <xdr:cxnSp macro="">
      <xdr:nvCxnSpPr>
        <xdr:cNvPr id="447" name="直線コネクタ 446"/>
        <xdr:cNvCxnSpPr/>
      </xdr:nvCxnSpPr>
      <xdr:spPr>
        <a:xfrm flipV="1">
          <a:off x="14712950" y="2555593"/>
          <a:ext cx="762000" cy="10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17</xdr:row>
      <xdr:rowOff>47202</xdr:rowOff>
    </xdr:to>
    <xdr:cxnSp macro="">
      <xdr:nvCxnSpPr>
        <xdr:cNvPr id="450" name="直線コネクタ 449"/>
        <xdr:cNvCxnSpPr/>
      </xdr:nvCxnSpPr>
      <xdr:spPr>
        <a:xfrm flipV="1">
          <a:off x="13906500" y="2663190"/>
          <a:ext cx="80645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47202</xdr:rowOff>
    </xdr:from>
    <xdr:to>
      <xdr:col>72</xdr:col>
      <xdr:colOff>203200</xdr:colOff>
      <xdr:row>18</xdr:row>
      <xdr:rowOff>16510</xdr:rowOff>
    </xdr:to>
    <xdr:cxnSp macro="">
      <xdr:nvCxnSpPr>
        <xdr:cNvPr id="453" name="直線コネクタ 452"/>
        <xdr:cNvCxnSpPr/>
      </xdr:nvCxnSpPr>
      <xdr:spPr>
        <a:xfrm flipV="1">
          <a:off x="13106400" y="2853902"/>
          <a:ext cx="800100" cy="1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3868400" y="249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355725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82197</xdr:rowOff>
    </xdr:to>
    <xdr:cxnSp macro="">
      <xdr:nvCxnSpPr>
        <xdr:cNvPr id="456" name="直線コネクタ 455"/>
        <xdr:cNvCxnSpPr/>
      </xdr:nvCxnSpPr>
      <xdr:spPr>
        <a:xfrm flipV="1">
          <a:off x="12293600" y="2988310"/>
          <a:ext cx="8128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3055600" y="252087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27635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22428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19507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28293</xdr:rowOff>
    </xdr:from>
    <xdr:to>
      <xdr:col>81</xdr:col>
      <xdr:colOff>95250</xdr:colOff>
      <xdr:row>15</xdr:row>
      <xdr:rowOff>129893</xdr:rowOff>
    </xdr:to>
    <xdr:sp macro="" textlink="">
      <xdr:nvSpPr>
        <xdr:cNvPr id="466" name="楕円 465"/>
        <xdr:cNvSpPr/>
      </xdr:nvSpPr>
      <xdr:spPr>
        <a:xfrm>
          <a:off x="15430500" y="2504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370</xdr:rowOff>
    </xdr:from>
    <xdr:ext cx="762000" cy="259045"/>
    <xdr:sp macro="" textlink="">
      <xdr:nvSpPr>
        <xdr:cNvPr id="467" name="将来負担の状況該当値テキスト"/>
        <xdr:cNvSpPr txBox="1"/>
      </xdr:nvSpPr>
      <xdr:spPr>
        <a:xfrm>
          <a:off x="15563850" y="24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8" name="楕円 467"/>
        <xdr:cNvSpPr/>
      </xdr:nvSpPr>
      <xdr:spPr>
        <a:xfrm>
          <a:off x="14668500" y="2618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69" name="テキスト ボックス 468"/>
        <xdr:cNvSpPr txBox="1"/>
      </xdr:nvSpPr>
      <xdr:spPr>
        <a:xfrm>
          <a:off x="14370050" y="269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167852</xdr:rowOff>
    </xdr:from>
    <xdr:to>
      <xdr:col>73</xdr:col>
      <xdr:colOff>44450</xdr:colOff>
      <xdr:row>17</xdr:row>
      <xdr:rowOff>98002</xdr:rowOff>
    </xdr:to>
    <xdr:sp macro="" textlink="">
      <xdr:nvSpPr>
        <xdr:cNvPr id="470" name="楕円 469"/>
        <xdr:cNvSpPr/>
      </xdr:nvSpPr>
      <xdr:spPr>
        <a:xfrm>
          <a:off x="13868400" y="28094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82779</xdr:rowOff>
    </xdr:from>
    <xdr:ext cx="762000" cy="259045"/>
    <xdr:sp macro="" textlink="">
      <xdr:nvSpPr>
        <xdr:cNvPr id="471" name="テキスト ボックス 470"/>
        <xdr:cNvSpPr txBox="1"/>
      </xdr:nvSpPr>
      <xdr:spPr>
        <a:xfrm>
          <a:off x="13557250" y="288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72" name="楕円 471"/>
        <xdr:cNvSpPr/>
      </xdr:nvSpPr>
      <xdr:spPr>
        <a:xfrm>
          <a:off x="13055600" y="294386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73" name="テキスト ボックス 472"/>
        <xdr:cNvSpPr txBox="1"/>
      </xdr:nvSpPr>
      <xdr:spPr>
        <a:xfrm>
          <a:off x="127635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31397</xdr:rowOff>
    </xdr:from>
    <xdr:to>
      <xdr:col>64</xdr:col>
      <xdr:colOff>152400</xdr:colOff>
      <xdr:row>18</xdr:row>
      <xdr:rowOff>132997</xdr:rowOff>
    </xdr:to>
    <xdr:sp macro="" textlink="">
      <xdr:nvSpPr>
        <xdr:cNvPr id="474" name="楕円 473"/>
        <xdr:cNvSpPr/>
      </xdr:nvSpPr>
      <xdr:spPr>
        <a:xfrm>
          <a:off x="12242800" y="30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117774</xdr:rowOff>
    </xdr:from>
    <xdr:ext cx="762000" cy="259045"/>
    <xdr:sp macro="" textlink="">
      <xdr:nvSpPr>
        <xdr:cNvPr id="475" name="テキスト ボックス 474"/>
        <xdr:cNvSpPr txBox="1"/>
      </xdr:nvSpPr>
      <xdr:spPr>
        <a:xfrm>
          <a:off x="11950700" y="30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6" name="直線コネクタ 65"/>
        <xdr:cNvCxnSpPr/>
      </xdr:nvCxnSpPr>
      <xdr:spPr>
        <a:xfrm>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85090</xdr:rowOff>
    </xdr:to>
    <xdr:cxnSp macro="">
      <xdr:nvCxnSpPr>
        <xdr:cNvPr id="72" name="直線コネクタ 71"/>
        <xdr:cNvCxnSpPr/>
      </xdr:nvCxnSpPr>
      <xdr:spPr>
        <a:xfrm flipV="1">
          <a:off x="2209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85090</xdr:rowOff>
    </xdr:to>
    <xdr:cxnSp macro="">
      <xdr:nvCxnSpPr>
        <xdr:cNvPr id="75" name="直線コネクタ 74"/>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35560</xdr:rowOff>
    </xdr:to>
    <xdr:cxnSp macro="">
      <xdr:nvCxnSpPr>
        <xdr:cNvPr id="125" name="直線コネクタ 124"/>
        <xdr:cNvCxnSpPr/>
      </xdr:nvCxnSpPr>
      <xdr:spPr>
        <a:xfrm>
          <a:off x="15671800" y="2298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13</xdr:row>
      <xdr:rowOff>69850</xdr:rowOff>
    </xdr:to>
    <xdr:cxnSp macro="">
      <xdr:nvCxnSpPr>
        <xdr:cNvPr id="128" name="直線コネクタ 127"/>
        <xdr:cNvCxnSpPr/>
      </xdr:nvCxnSpPr>
      <xdr:spPr>
        <a:xfrm>
          <a:off x="14782800" y="226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88138</xdr:rowOff>
    </xdr:to>
    <xdr:cxnSp macro="">
      <xdr:nvCxnSpPr>
        <xdr:cNvPr id="131" name="直線コネクタ 130"/>
        <xdr:cNvCxnSpPr/>
      </xdr:nvCxnSpPr>
      <xdr:spPr>
        <a:xfrm flipV="1">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88138</xdr:rowOff>
    </xdr:to>
    <xdr:cxnSp macro="">
      <xdr:nvCxnSpPr>
        <xdr:cNvPr id="134" name="直線コネクタ 133"/>
        <xdr:cNvCxnSpPr/>
      </xdr:nvCxnSpPr>
      <xdr:spPr>
        <a:xfrm>
          <a:off x="13004800" y="2289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6" name="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7" name="テキスト ボックス 146"/>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8" name="楕円 147"/>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9" name="テキスト ボックス 148"/>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増加しており、今後も引き続き扶助費の増が見込まれるため、財源確保等、財政負担の軽減に努める必要がある。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xdr:rowOff>
    </xdr:to>
    <xdr:cxnSp macro="">
      <xdr:nvCxnSpPr>
        <xdr:cNvPr id="186" name="直線コネクタ 185"/>
        <xdr:cNvCxnSpPr/>
      </xdr:nvCxnSpPr>
      <xdr:spPr>
        <a:xfrm>
          <a:off x="3987800" y="942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89" name="直線コネクタ 188"/>
        <xdr:cNvCxnSpPr/>
      </xdr:nvCxnSpPr>
      <xdr:spPr>
        <a:xfrm flipV="1">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39370</xdr:rowOff>
    </xdr:to>
    <xdr:cxnSp macro="">
      <xdr:nvCxnSpPr>
        <xdr:cNvPr id="192" name="直線コネクタ 191"/>
        <xdr:cNvCxnSpPr/>
      </xdr:nvCxnSpPr>
      <xdr:spPr>
        <a:xfrm>
          <a:off x="2209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39370</xdr:rowOff>
    </xdr:to>
    <xdr:cxnSp macro="">
      <xdr:nvCxnSpPr>
        <xdr:cNvPr id="195" name="直線コネクタ 194"/>
        <xdr:cNvCxnSpPr/>
      </xdr:nvCxnSpPr>
      <xdr:spPr>
        <a:xfrm>
          <a:off x="1320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5" name="楕円 204"/>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6"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1" name="楕円 210"/>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2" name="テキスト ボックス 211"/>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3" name="楕円 212"/>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4" name="テキスト ボックス 213"/>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人当たりの歳出決算額を類似団体内平均値と比較すると、繰出金が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倍程度と高い水準にある。今後も、後期高齢者数や介護保険受給者数の増といった経常的な繰出金の増要因があるため、行財政改革実施計画の確実な履行により、増率の抑制に努める必要がある。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47" name="直線コネクタ 246"/>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114300</xdr:rowOff>
    </xdr:to>
    <xdr:cxnSp macro="">
      <xdr:nvCxnSpPr>
        <xdr:cNvPr id="250" name="直線コネクタ 249"/>
        <xdr:cNvCxnSpPr/>
      </xdr:nvCxnSpPr>
      <xdr:spPr>
        <a:xfrm flipV="1">
          <a:off x="14782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95250</xdr:rowOff>
    </xdr:to>
    <xdr:cxnSp macro="">
      <xdr:nvCxnSpPr>
        <xdr:cNvPr id="253" name="直線コネクタ 252"/>
        <xdr:cNvCxnSpPr/>
      </xdr:nvCxnSpPr>
      <xdr:spPr>
        <a:xfrm flipV="1">
          <a:off x="13893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95250</xdr:rowOff>
    </xdr:to>
    <xdr:cxnSp macro="">
      <xdr:nvCxnSpPr>
        <xdr:cNvPr id="256" name="直線コネクタ 255"/>
        <xdr:cNvCxnSpPr/>
      </xdr:nvCxnSpPr>
      <xdr:spPr>
        <a:xfrm>
          <a:off x="13004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2" name="楕円 271"/>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3" name="テキスト ボックス 272"/>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138430</xdr:rowOff>
    </xdr:to>
    <xdr:cxnSp macro="">
      <xdr:nvCxnSpPr>
        <xdr:cNvPr id="305" name="直線コネクタ 304"/>
        <xdr:cNvCxnSpPr/>
      </xdr:nvCxnSpPr>
      <xdr:spPr>
        <a:xfrm>
          <a:off x="15671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92710</xdr:rowOff>
    </xdr:to>
    <xdr:cxnSp macro="">
      <xdr:nvCxnSpPr>
        <xdr:cNvPr id="308" name="直線コネクタ 307"/>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88138</xdr:rowOff>
    </xdr:to>
    <xdr:cxnSp macro="">
      <xdr:nvCxnSpPr>
        <xdr:cNvPr id="311" name="直線コネクタ 310"/>
        <xdr:cNvCxnSpPr/>
      </xdr:nvCxnSpPr>
      <xdr:spPr>
        <a:xfrm>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69850</xdr:rowOff>
    </xdr:to>
    <xdr:cxnSp macro="">
      <xdr:nvCxnSpPr>
        <xdr:cNvPr id="314" name="直線コネクタ 313"/>
        <xdr:cNvCxnSpPr/>
      </xdr:nvCxnSpPr>
      <xdr:spPr>
        <a:xfrm>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6" name="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8" name="楕円 327"/>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9" name="テキスト ボックス 328"/>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2" name="楕円 331"/>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3" name="テキスト ボックス 332"/>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の各団体におい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25.3</a:t>
          </a:r>
          <a:r>
            <a:rPr kumimoji="1" lang="ja-JP" altLang="en-US" sz="1200">
              <a:latin typeface="ＭＳ Ｐゴシック" panose="020B0600070205080204" pitchFamily="50" charset="-128"/>
              <a:ea typeface="ＭＳ Ｐゴシック" panose="020B0600070205080204" pitchFamily="50" charset="-128"/>
            </a:rPr>
            <a:t>％となっている。このため、これまで地方債等の繰上償還を実施（</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億円を超える額を実施）しており、比率の改善に努めている。今後も、中期財政計画に基づき計画的に繰上償還を実施し、引き続き比率の改善に努める。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26415</xdr:rowOff>
    </xdr:to>
    <xdr:cxnSp macro="">
      <xdr:nvCxnSpPr>
        <xdr:cNvPr id="363" name="直線コネクタ 362"/>
        <xdr:cNvCxnSpPr/>
      </xdr:nvCxnSpPr>
      <xdr:spPr>
        <a:xfrm>
          <a:off x="3987800" y="136921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17272</xdr:rowOff>
    </xdr:to>
    <xdr:cxnSp macro="">
      <xdr:nvCxnSpPr>
        <xdr:cNvPr id="366" name="直線コネクタ 365"/>
        <xdr:cNvCxnSpPr/>
      </xdr:nvCxnSpPr>
      <xdr:spPr>
        <a:xfrm flipV="1">
          <a:off x="3098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17272</xdr:rowOff>
    </xdr:to>
    <xdr:cxnSp macro="">
      <xdr:nvCxnSpPr>
        <xdr:cNvPr id="369" name="直線コネクタ 368"/>
        <xdr:cNvCxnSpPr/>
      </xdr:nvCxnSpPr>
      <xdr:spPr>
        <a:xfrm>
          <a:off x="2209800" y="13728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143002</xdr:rowOff>
    </xdr:from>
    <xdr:to>
      <xdr:col>11</xdr:col>
      <xdr:colOff>9525</xdr:colOff>
      <xdr:row>80</xdr:row>
      <xdr:rowOff>12700</xdr:rowOff>
    </xdr:to>
    <xdr:cxnSp macro="">
      <xdr:nvCxnSpPr>
        <xdr:cNvPr id="372" name="直線コネクタ 371"/>
        <xdr:cNvCxnSpPr/>
      </xdr:nvCxnSpPr>
      <xdr:spPr>
        <a:xfrm>
          <a:off x="1320800" y="13687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147065</xdr:rowOff>
    </xdr:from>
    <xdr:to>
      <xdr:col>24</xdr:col>
      <xdr:colOff>76200</xdr:colOff>
      <xdr:row>80</xdr:row>
      <xdr:rowOff>77215</xdr:rowOff>
    </xdr:to>
    <xdr:sp macro="" textlink="">
      <xdr:nvSpPr>
        <xdr:cNvPr id="382" name="楕円 381"/>
        <xdr:cNvSpPr/>
      </xdr:nvSpPr>
      <xdr:spPr>
        <a:xfrm>
          <a:off x="4775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55642</xdr:rowOff>
    </xdr:from>
    <xdr:ext cx="762000" cy="259045"/>
    <xdr:sp macro="" textlink="">
      <xdr:nvSpPr>
        <xdr:cNvPr id="383" name="公債費該当値テキスト"/>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4" name="楕円 383"/>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85" name="テキスト ボックス 384"/>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86" name="楕円 385"/>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7" name="テキスト ボックス 386"/>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92202</xdr:rowOff>
    </xdr:from>
    <xdr:to>
      <xdr:col>6</xdr:col>
      <xdr:colOff>171450</xdr:colOff>
      <xdr:row>80</xdr:row>
      <xdr:rowOff>22352</xdr:rowOff>
    </xdr:to>
    <xdr:sp macro="" textlink="">
      <xdr:nvSpPr>
        <xdr:cNvPr id="390" name="楕円 389"/>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7129</xdr:rowOff>
    </xdr:from>
    <xdr:ext cx="762000" cy="259045"/>
    <xdr:sp macro="" textlink="">
      <xdr:nvSpPr>
        <xdr:cNvPr id="391" name="テキスト ボックス 390"/>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ってきたことにより、公債費が抑制されている一方で、繰出金等の増が影響しているために、公債費以外の経常収支比率は改善傾向にない状況である。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19558</xdr:rowOff>
    </xdr:to>
    <xdr:cxnSp macro="">
      <xdr:nvCxnSpPr>
        <xdr:cNvPr id="417" name="直線コネクタ 416"/>
        <xdr:cNvCxnSpPr/>
      </xdr:nvCxnSpPr>
      <xdr:spPr>
        <a:xfrm flipV="1">
          <a:off x="16510000" y="129286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18" name="公債費以外最小値テキスト"/>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19" name="直線コネクタ 418"/>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0"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1" name="直線コネクタ 420"/>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138430</xdr:rowOff>
    </xdr:to>
    <xdr:cxnSp macro="">
      <xdr:nvCxnSpPr>
        <xdr:cNvPr id="422" name="直線コネクタ 421"/>
        <xdr:cNvCxnSpPr/>
      </xdr:nvCxnSpPr>
      <xdr:spPr>
        <a:xfrm>
          <a:off x="15671800" y="1280058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23" name="公債費以外平均値テキスト"/>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24" name="フローチャート: 判断 42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14986</xdr:rowOff>
    </xdr:to>
    <xdr:cxnSp macro="">
      <xdr:nvCxnSpPr>
        <xdr:cNvPr id="425" name="直線コネクタ 424"/>
        <xdr:cNvCxnSpPr/>
      </xdr:nvCxnSpPr>
      <xdr:spPr>
        <a:xfrm flipV="1">
          <a:off x="14782800" y="12800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26" name="フローチャート: 判断 425"/>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27" name="テキスト ボックス 426"/>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88138</xdr:rowOff>
    </xdr:to>
    <xdr:cxnSp macro="">
      <xdr:nvCxnSpPr>
        <xdr:cNvPr id="428" name="直線コネクタ 427"/>
        <xdr:cNvCxnSpPr/>
      </xdr:nvCxnSpPr>
      <xdr:spPr>
        <a:xfrm flipV="1">
          <a:off x="13893800" y="12873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9" name="フローチャート: 判断 428"/>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0" name="テキスト ボックス 429"/>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88138</xdr:rowOff>
    </xdr:to>
    <xdr:cxnSp macro="">
      <xdr:nvCxnSpPr>
        <xdr:cNvPr id="431" name="直線コネクタ 430"/>
        <xdr:cNvCxnSpPr/>
      </xdr:nvCxnSpPr>
      <xdr:spPr>
        <a:xfrm>
          <a:off x="13004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21337</xdr:rowOff>
    </xdr:from>
    <xdr:to>
      <xdr:col>69</xdr:col>
      <xdr:colOff>142875</xdr:colOff>
      <xdr:row>78</xdr:row>
      <xdr:rowOff>122937</xdr:rowOff>
    </xdr:to>
    <xdr:sp macro="" textlink="">
      <xdr:nvSpPr>
        <xdr:cNvPr id="432" name="フローチャート: 判断 431"/>
        <xdr:cNvSpPr/>
      </xdr:nvSpPr>
      <xdr:spPr>
        <a:xfrm>
          <a:off x="13843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33" name="テキスト ボックス 432"/>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34" name="フローチャート: 判断 433"/>
        <xdr:cNvSpPr/>
      </xdr:nvSpPr>
      <xdr:spPr>
        <a:xfrm>
          <a:off x="12954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35" name="テキスト ボックス 434"/>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167657</xdr:rowOff>
    </xdr:from>
    <xdr:ext cx="762000" cy="259045"/>
    <xdr:sp macro="" textlink="">
      <xdr:nvSpPr>
        <xdr:cNvPr id="442" name="公債費以外該当値テキスト"/>
        <xdr:cNvSpPr txBox="1"/>
      </xdr:nvSpPr>
      <xdr:spPr>
        <a:xfrm>
          <a:off x="16598900" y="1285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3" name="楕円 442"/>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44" name="テキスト ボックス 443"/>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6" name="テキスト ボックス 445"/>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49" name="楕円 44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0" name="テキスト ボックス 44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116003</xdr:rowOff>
    </xdr:from>
    <xdr:to>
      <xdr:col>29</xdr:col>
      <xdr:colOff>127000</xdr:colOff>
      <xdr:row>14</xdr:row>
      <xdr:rowOff>139278</xdr:rowOff>
    </xdr:to>
    <xdr:cxnSp macro="">
      <xdr:nvCxnSpPr>
        <xdr:cNvPr id="54" name="直線コネクタ 53"/>
        <xdr:cNvCxnSpPr/>
      </xdr:nvCxnSpPr>
      <xdr:spPr bwMode="auto">
        <a:xfrm flipV="1">
          <a:off x="5003800" y="2563928"/>
          <a:ext cx="647700" cy="2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139278</xdr:rowOff>
    </xdr:from>
    <xdr:to>
      <xdr:col>26</xdr:col>
      <xdr:colOff>50800</xdr:colOff>
      <xdr:row>15</xdr:row>
      <xdr:rowOff>18977</xdr:rowOff>
    </xdr:to>
    <xdr:cxnSp macro="">
      <xdr:nvCxnSpPr>
        <xdr:cNvPr id="57" name="直線コネクタ 56"/>
        <xdr:cNvCxnSpPr/>
      </xdr:nvCxnSpPr>
      <xdr:spPr bwMode="auto">
        <a:xfrm flipV="1">
          <a:off x="4305300" y="2587203"/>
          <a:ext cx="698500" cy="51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18977</xdr:rowOff>
    </xdr:from>
    <xdr:to>
      <xdr:col>22</xdr:col>
      <xdr:colOff>114300</xdr:colOff>
      <xdr:row>15</xdr:row>
      <xdr:rowOff>25178</xdr:rowOff>
    </xdr:to>
    <xdr:cxnSp macro="">
      <xdr:nvCxnSpPr>
        <xdr:cNvPr id="60" name="直線コネクタ 59"/>
        <xdr:cNvCxnSpPr/>
      </xdr:nvCxnSpPr>
      <xdr:spPr bwMode="auto">
        <a:xfrm flipV="1">
          <a:off x="3606800" y="2638352"/>
          <a:ext cx="698500" cy="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25178</xdr:rowOff>
    </xdr:from>
    <xdr:to>
      <xdr:col>18</xdr:col>
      <xdr:colOff>177800</xdr:colOff>
      <xdr:row>15</xdr:row>
      <xdr:rowOff>31293</xdr:rowOff>
    </xdr:to>
    <xdr:cxnSp macro="">
      <xdr:nvCxnSpPr>
        <xdr:cNvPr id="63" name="直線コネクタ 62"/>
        <xdr:cNvCxnSpPr/>
      </xdr:nvCxnSpPr>
      <xdr:spPr bwMode="auto">
        <a:xfrm flipV="1">
          <a:off x="2908300" y="2644553"/>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65203</xdr:rowOff>
    </xdr:from>
    <xdr:to>
      <xdr:col>29</xdr:col>
      <xdr:colOff>177800</xdr:colOff>
      <xdr:row>14</xdr:row>
      <xdr:rowOff>166803</xdr:rowOff>
    </xdr:to>
    <xdr:sp macro="" textlink="">
      <xdr:nvSpPr>
        <xdr:cNvPr id="73" name="楕円 72"/>
        <xdr:cNvSpPr/>
      </xdr:nvSpPr>
      <xdr:spPr bwMode="auto">
        <a:xfrm>
          <a:off x="5600700" y="25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81730</xdr:rowOff>
    </xdr:from>
    <xdr:ext cx="762000" cy="259045"/>
    <xdr:sp macro="" textlink="">
      <xdr:nvSpPr>
        <xdr:cNvPr id="74" name="人口1人当たり決算額の推移該当値テキスト130"/>
        <xdr:cNvSpPr txBox="1"/>
      </xdr:nvSpPr>
      <xdr:spPr>
        <a:xfrm>
          <a:off x="5740400" y="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88478</xdr:rowOff>
    </xdr:from>
    <xdr:to>
      <xdr:col>26</xdr:col>
      <xdr:colOff>101600</xdr:colOff>
      <xdr:row>15</xdr:row>
      <xdr:rowOff>18628</xdr:rowOff>
    </xdr:to>
    <xdr:sp macro="" textlink="">
      <xdr:nvSpPr>
        <xdr:cNvPr id="75" name="楕円 74"/>
        <xdr:cNvSpPr/>
      </xdr:nvSpPr>
      <xdr:spPr bwMode="auto">
        <a:xfrm>
          <a:off x="4953000" y="253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28805</xdr:rowOff>
    </xdr:from>
    <xdr:ext cx="736600" cy="259045"/>
    <xdr:sp macro="" textlink="">
      <xdr:nvSpPr>
        <xdr:cNvPr id="76" name="テキスト ボックス 75"/>
        <xdr:cNvSpPr txBox="1"/>
      </xdr:nvSpPr>
      <xdr:spPr>
        <a:xfrm>
          <a:off x="4622800" y="23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139627</xdr:rowOff>
    </xdr:from>
    <xdr:to>
      <xdr:col>22</xdr:col>
      <xdr:colOff>165100</xdr:colOff>
      <xdr:row>15</xdr:row>
      <xdr:rowOff>69777</xdr:rowOff>
    </xdr:to>
    <xdr:sp macro="" textlink="">
      <xdr:nvSpPr>
        <xdr:cNvPr id="77" name="楕円 76"/>
        <xdr:cNvSpPr/>
      </xdr:nvSpPr>
      <xdr:spPr bwMode="auto">
        <a:xfrm>
          <a:off x="4254500" y="258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79954</xdr:rowOff>
    </xdr:from>
    <xdr:ext cx="762000" cy="259045"/>
    <xdr:sp macro="" textlink="">
      <xdr:nvSpPr>
        <xdr:cNvPr id="78" name="テキスト ボックス 77"/>
        <xdr:cNvSpPr txBox="1"/>
      </xdr:nvSpPr>
      <xdr:spPr>
        <a:xfrm>
          <a:off x="3924300" y="23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145828</xdr:rowOff>
    </xdr:from>
    <xdr:to>
      <xdr:col>19</xdr:col>
      <xdr:colOff>38100</xdr:colOff>
      <xdr:row>15</xdr:row>
      <xdr:rowOff>75978</xdr:rowOff>
    </xdr:to>
    <xdr:sp macro="" textlink="">
      <xdr:nvSpPr>
        <xdr:cNvPr id="79" name="楕円 78"/>
        <xdr:cNvSpPr/>
      </xdr:nvSpPr>
      <xdr:spPr bwMode="auto">
        <a:xfrm>
          <a:off x="3556000" y="259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86155</xdr:rowOff>
    </xdr:from>
    <xdr:ext cx="762000" cy="259045"/>
    <xdr:sp macro="" textlink="">
      <xdr:nvSpPr>
        <xdr:cNvPr id="80" name="テキスト ボックス 79"/>
        <xdr:cNvSpPr txBox="1"/>
      </xdr:nvSpPr>
      <xdr:spPr>
        <a:xfrm>
          <a:off x="3225800" y="236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151943</xdr:rowOff>
    </xdr:from>
    <xdr:to>
      <xdr:col>15</xdr:col>
      <xdr:colOff>101600</xdr:colOff>
      <xdr:row>15</xdr:row>
      <xdr:rowOff>82093</xdr:rowOff>
    </xdr:to>
    <xdr:sp macro="" textlink="">
      <xdr:nvSpPr>
        <xdr:cNvPr id="81" name="楕円 80"/>
        <xdr:cNvSpPr/>
      </xdr:nvSpPr>
      <xdr:spPr bwMode="auto">
        <a:xfrm>
          <a:off x="28575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92270</xdr:rowOff>
    </xdr:from>
    <xdr:ext cx="762000" cy="259045"/>
    <xdr:sp macro="" textlink="">
      <xdr:nvSpPr>
        <xdr:cNvPr id="82" name="テキスト ボックス 81"/>
        <xdr:cNvSpPr txBox="1"/>
      </xdr:nvSpPr>
      <xdr:spPr>
        <a:xfrm>
          <a:off x="2527300" y="23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224580</xdr:rowOff>
    </xdr:from>
    <xdr:to>
      <xdr:col>29</xdr:col>
      <xdr:colOff>127000</xdr:colOff>
      <xdr:row>33</xdr:row>
      <xdr:rowOff>240157</xdr:rowOff>
    </xdr:to>
    <xdr:cxnSp macro="">
      <xdr:nvCxnSpPr>
        <xdr:cNvPr id="117" name="直線コネクタ 116"/>
        <xdr:cNvCxnSpPr/>
      </xdr:nvCxnSpPr>
      <xdr:spPr bwMode="auto">
        <a:xfrm>
          <a:off x="5003800" y="6149130"/>
          <a:ext cx="647700" cy="1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224580</xdr:rowOff>
    </xdr:from>
    <xdr:to>
      <xdr:col>26</xdr:col>
      <xdr:colOff>50800</xdr:colOff>
      <xdr:row>34</xdr:row>
      <xdr:rowOff>27298</xdr:rowOff>
    </xdr:to>
    <xdr:cxnSp macro="">
      <xdr:nvCxnSpPr>
        <xdr:cNvPr id="120" name="直線コネクタ 119"/>
        <xdr:cNvCxnSpPr/>
      </xdr:nvCxnSpPr>
      <xdr:spPr bwMode="auto">
        <a:xfrm flipV="1">
          <a:off x="4305300" y="6149130"/>
          <a:ext cx="698500" cy="14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300965</xdr:rowOff>
    </xdr:from>
    <xdr:to>
      <xdr:col>22</xdr:col>
      <xdr:colOff>114300</xdr:colOff>
      <xdr:row>34</xdr:row>
      <xdr:rowOff>27298</xdr:rowOff>
    </xdr:to>
    <xdr:cxnSp macro="">
      <xdr:nvCxnSpPr>
        <xdr:cNvPr id="123" name="直線コネクタ 122"/>
        <xdr:cNvCxnSpPr/>
      </xdr:nvCxnSpPr>
      <xdr:spPr bwMode="auto">
        <a:xfrm>
          <a:off x="3606800" y="622551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300965</xdr:rowOff>
    </xdr:from>
    <xdr:to>
      <xdr:col>18</xdr:col>
      <xdr:colOff>177800</xdr:colOff>
      <xdr:row>34</xdr:row>
      <xdr:rowOff>43071</xdr:rowOff>
    </xdr:to>
    <xdr:cxnSp macro="">
      <xdr:nvCxnSpPr>
        <xdr:cNvPr id="126" name="直線コネクタ 125"/>
        <xdr:cNvCxnSpPr/>
      </xdr:nvCxnSpPr>
      <xdr:spPr bwMode="auto">
        <a:xfrm flipV="1">
          <a:off x="2908300" y="6225515"/>
          <a:ext cx="698500" cy="8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189357</xdr:rowOff>
    </xdr:from>
    <xdr:to>
      <xdr:col>29</xdr:col>
      <xdr:colOff>177800</xdr:colOff>
      <xdr:row>33</xdr:row>
      <xdr:rowOff>290957</xdr:rowOff>
    </xdr:to>
    <xdr:sp macro="" textlink="">
      <xdr:nvSpPr>
        <xdr:cNvPr id="136" name="楕円 135"/>
        <xdr:cNvSpPr/>
      </xdr:nvSpPr>
      <xdr:spPr bwMode="auto">
        <a:xfrm>
          <a:off x="5600700" y="611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34434</xdr:rowOff>
    </xdr:from>
    <xdr:ext cx="762000" cy="259045"/>
    <xdr:sp macro="" textlink="">
      <xdr:nvSpPr>
        <xdr:cNvPr id="137" name="人口1人当たり決算額の推移該当値テキスト445"/>
        <xdr:cNvSpPr txBox="1"/>
      </xdr:nvSpPr>
      <xdr:spPr>
        <a:xfrm>
          <a:off x="5740400" y="595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173780</xdr:rowOff>
    </xdr:from>
    <xdr:to>
      <xdr:col>26</xdr:col>
      <xdr:colOff>101600</xdr:colOff>
      <xdr:row>33</xdr:row>
      <xdr:rowOff>275380</xdr:rowOff>
    </xdr:to>
    <xdr:sp macro="" textlink="">
      <xdr:nvSpPr>
        <xdr:cNvPr id="138" name="楕円 137"/>
        <xdr:cNvSpPr/>
      </xdr:nvSpPr>
      <xdr:spPr bwMode="auto">
        <a:xfrm>
          <a:off x="4953000" y="609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114107</xdr:rowOff>
    </xdr:from>
    <xdr:ext cx="736600" cy="259045"/>
    <xdr:sp macro="" textlink="">
      <xdr:nvSpPr>
        <xdr:cNvPr id="139" name="テキスト ボックス 138"/>
        <xdr:cNvSpPr txBox="1"/>
      </xdr:nvSpPr>
      <xdr:spPr>
        <a:xfrm>
          <a:off x="4622800" y="58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319398</xdr:rowOff>
    </xdr:from>
    <xdr:to>
      <xdr:col>22</xdr:col>
      <xdr:colOff>165100</xdr:colOff>
      <xdr:row>34</xdr:row>
      <xdr:rowOff>78098</xdr:rowOff>
    </xdr:to>
    <xdr:sp macro="" textlink="">
      <xdr:nvSpPr>
        <xdr:cNvPr id="140" name="楕円 139"/>
        <xdr:cNvSpPr/>
      </xdr:nvSpPr>
      <xdr:spPr bwMode="auto">
        <a:xfrm>
          <a:off x="4254500" y="624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88275</xdr:rowOff>
    </xdr:from>
    <xdr:ext cx="762000" cy="259045"/>
    <xdr:sp macro="" textlink="">
      <xdr:nvSpPr>
        <xdr:cNvPr id="141" name="テキスト ボックス 140"/>
        <xdr:cNvSpPr txBox="1"/>
      </xdr:nvSpPr>
      <xdr:spPr>
        <a:xfrm>
          <a:off x="3924300" y="601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250165</xdr:rowOff>
    </xdr:from>
    <xdr:to>
      <xdr:col>19</xdr:col>
      <xdr:colOff>38100</xdr:colOff>
      <xdr:row>34</xdr:row>
      <xdr:rowOff>8865</xdr:rowOff>
    </xdr:to>
    <xdr:sp macro="" textlink="">
      <xdr:nvSpPr>
        <xdr:cNvPr id="142" name="楕円 141"/>
        <xdr:cNvSpPr/>
      </xdr:nvSpPr>
      <xdr:spPr bwMode="auto">
        <a:xfrm>
          <a:off x="35560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19042</xdr:rowOff>
    </xdr:from>
    <xdr:ext cx="762000" cy="259045"/>
    <xdr:sp macro="" textlink="">
      <xdr:nvSpPr>
        <xdr:cNvPr id="143" name="テキスト ボックス 142"/>
        <xdr:cNvSpPr txBox="1"/>
      </xdr:nvSpPr>
      <xdr:spPr>
        <a:xfrm>
          <a:off x="3225800" y="59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335171</xdr:rowOff>
    </xdr:from>
    <xdr:to>
      <xdr:col>15</xdr:col>
      <xdr:colOff>101600</xdr:colOff>
      <xdr:row>34</xdr:row>
      <xdr:rowOff>93871</xdr:rowOff>
    </xdr:to>
    <xdr:sp macro="" textlink="">
      <xdr:nvSpPr>
        <xdr:cNvPr id="144" name="楕円 143"/>
        <xdr:cNvSpPr/>
      </xdr:nvSpPr>
      <xdr:spPr bwMode="auto">
        <a:xfrm>
          <a:off x="28575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104048</xdr:rowOff>
    </xdr:from>
    <xdr:ext cx="762000" cy="259045"/>
    <xdr:sp macro="" textlink="">
      <xdr:nvSpPr>
        <xdr:cNvPr id="145" name="テキスト ボックス 144"/>
        <xdr:cNvSpPr txBox="1"/>
      </xdr:nvSpPr>
      <xdr:spPr>
        <a:xfrm>
          <a:off x="2527300" y="60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105753</xdr:rowOff>
    </xdr:from>
    <xdr:to>
      <xdr:col>24</xdr:col>
      <xdr:colOff>63500</xdr:colOff>
      <xdr:row>30</xdr:row>
      <xdr:rowOff>122803</xdr:rowOff>
    </xdr:to>
    <xdr:cxnSp macro="">
      <xdr:nvCxnSpPr>
        <xdr:cNvPr id="61" name="直線コネクタ 60"/>
        <xdr:cNvCxnSpPr/>
      </xdr:nvCxnSpPr>
      <xdr:spPr>
        <a:xfrm flipV="1">
          <a:off x="3797300" y="5249253"/>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122803</xdr:rowOff>
    </xdr:from>
    <xdr:to>
      <xdr:col>19</xdr:col>
      <xdr:colOff>177800</xdr:colOff>
      <xdr:row>30</xdr:row>
      <xdr:rowOff>171437</xdr:rowOff>
    </xdr:to>
    <xdr:cxnSp macro="">
      <xdr:nvCxnSpPr>
        <xdr:cNvPr id="64" name="直線コネクタ 63"/>
        <xdr:cNvCxnSpPr/>
      </xdr:nvCxnSpPr>
      <xdr:spPr>
        <a:xfrm flipV="1">
          <a:off x="2908300" y="5266303"/>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171437</xdr:rowOff>
    </xdr:from>
    <xdr:to>
      <xdr:col>15</xdr:col>
      <xdr:colOff>50800</xdr:colOff>
      <xdr:row>31</xdr:row>
      <xdr:rowOff>85103</xdr:rowOff>
    </xdr:to>
    <xdr:cxnSp macro="">
      <xdr:nvCxnSpPr>
        <xdr:cNvPr id="67" name="直線コネクタ 66"/>
        <xdr:cNvCxnSpPr/>
      </xdr:nvCxnSpPr>
      <xdr:spPr>
        <a:xfrm flipV="1">
          <a:off x="2019300" y="531493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85103</xdr:rowOff>
    </xdr:from>
    <xdr:to>
      <xdr:col>10</xdr:col>
      <xdr:colOff>114300</xdr:colOff>
      <xdr:row>31</xdr:row>
      <xdr:rowOff>126593</xdr:rowOff>
    </xdr:to>
    <xdr:cxnSp macro="">
      <xdr:nvCxnSpPr>
        <xdr:cNvPr id="70" name="直線コネクタ 69"/>
        <xdr:cNvCxnSpPr/>
      </xdr:nvCxnSpPr>
      <xdr:spPr>
        <a:xfrm flipV="1">
          <a:off x="1130300" y="5400053"/>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54953</xdr:rowOff>
    </xdr:from>
    <xdr:to>
      <xdr:col>24</xdr:col>
      <xdr:colOff>114300</xdr:colOff>
      <xdr:row>30</xdr:row>
      <xdr:rowOff>156553</xdr:rowOff>
    </xdr:to>
    <xdr:sp macro="" textlink="">
      <xdr:nvSpPr>
        <xdr:cNvPr id="80" name="楕円 79"/>
        <xdr:cNvSpPr/>
      </xdr:nvSpPr>
      <xdr:spPr>
        <a:xfrm>
          <a:off x="4584700" y="51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7980</xdr:rowOff>
    </xdr:from>
    <xdr:ext cx="599010" cy="259045"/>
    <xdr:sp macro="" textlink="">
      <xdr:nvSpPr>
        <xdr:cNvPr id="81" name="人件費該当値テキスト"/>
        <xdr:cNvSpPr txBox="1"/>
      </xdr:nvSpPr>
      <xdr:spPr>
        <a:xfrm>
          <a:off x="4686300" y="515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72003</xdr:rowOff>
    </xdr:from>
    <xdr:to>
      <xdr:col>20</xdr:col>
      <xdr:colOff>38100</xdr:colOff>
      <xdr:row>31</xdr:row>
      <xdr:rowOff>2153</xdr:rowOff>
    </xdr:to>
    <xdr:sp macro="" textlink="">
      <xdr:nvSpPr>
        <xdr:cNvPr id="82" name="楕円 81"/>
        <xdr:cNvSpPr/>
      </xdr:nvSpPr>
      <xdr:spPr>
        <a:xfrm>
          <a:off x="3746500" y="5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18680</xdr:rowOff>
    </xdr:from>
    <xdr:ext cx="599010" cy="259045"/>
    <xdr:sp macro="" textlink="">
      <xdr:nvSpPr>
        <xdr:cNvPr id="83" name="テキスト ボックス 82"/>
        <xdr:cNvSpPr txBox="1"/>
      </xdr:nvSpPr>
      <xdr:spPr>
        <a:xfrm>
          <a:off x="3497795" y="49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120637</xdr:rowOff>
    </xdr:from>
    <xdr:to>
      <xdr:col>15</xdr:col>
      <xdr:colOff>101600</xdr:colOff>
      <xdr:row>31</xdr:row>
      <xdr:rowOff>50787</xdr:rowOff>
    </xdr:to>
    <xdr:sp macro="" textlink="">
      <xdr:nvSpPr>
        <xdr:cNvPr id="84" name="楕円 83"/>
        <xdr:cNvSpPr/>
      </xdr:nvSpPr>
      <xdr:spPr>
        <a:xfrm>
          <a:off x="2857500" y="52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67314</xdr:rowOff>
    </xdr:from>
    <xdr:ext cx="599010" cy="259045"/>
    <xdr:sp macro="" textlink="">
      <xdr:nvSpPr>
        <xdr:cNvPr id="85" name="テキスト ボックス 84"/>
        <xdr:cNvSpPr txBox="1"/>
      </xdr:nvSpPr>
      <xdr:spPr>
        <a:xfrm>
          <a:off x="2608795" y="50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34303</xdr:rowOff>
    </xdr:from>
    <xdr:to>
      <xdr:col>10</xdr:col>
      <xdr:colOff>165100</xdr:colOff>
      <xdr:row>31</xdr:row>
      <xdr:rowOff>135903</xdr:rowOff>
    </xdr:to>
    <xdr:sp macro="" textlink="">
      <xdr:nvSpPr>
        <xdr:cNvPr id="86" name="楕円 85"/>
        <xdr:cNvSpPr/>
      </xdr:nvSpPr>
      <xdr:spPr>
        <a:xfrm>
          <a:off x="19685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152430</xdr:rowOff>
    </xdr:from>
    <xdr:ext cx="599010" cy="259045"/>
    <xdr:sp macro="" textlink="">
      <xdr:nvSpPr>
        <xdr:cNvPr id="87" name="テキスト ボックス 86"/>
        <xdr:cNvSpPr txBox="1"/>
      </xdr:nvSpPr>
      <xdr:spPr>
        <a:xfrm>
          <a:off x="1719795" y="51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75793</xdr:rowOff>
    </xdr:from>
    <xdr:to>
      <xdr:col>6</xdr:col>
      <xdr:colOff>38100</xdr:colOff>
      <xdr:row>32</xdr:row>
      <xdr:rowOff>5943</xdr:rowOff>
    </xdr:to>
    <xdr:sp macro="" textlink="">
      <xdr:nvSpPr>
        <xdr:cNvPr id="88" name="楕円 87"/>
        <xdr:cNvSpPr/>
      </xdr:nvSpPr>
      <xdr:spPr>
        <a:xfrm>
          <a:off x="10795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22470</xdr:rowOff>
    </xdr:from>
    <xdr:ext cx="599010" cy="259045"/>
    <xdr:sp macro="" textlink="">
      <xdr:nvSpPr>
        <xdr:cNvPr id="89" name="テキスト ボックス 88"/>
        <xdr:cNvSpPr txBox="1"/>
      </xdr:nvSpPr>
      <xdr:spPr>
        <a:xfrm>
          <a:off x="830795" y="51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131176</xdr:rowOff>
    </xdr:from>
    <xdr:to>
      <xdr:col>24</xdr:col>
      <xdr:colOff>63500</xdr:colOff>
      <xdr:row>56</xdr:row>
      <xdr:rowOff>4815</xdr:rowOff>
    </xdr:to>
    <xdr:cxnSp macro="">
      <xdr:nvCxnSpPr>
        <xdr:cNvPr id="121" name="直線コネクタ 120"/>
        <xdr:cNvCxnSpPr/>
      </xdr:nvCxnSpPr>
      <xdr:spPr>
        <a:xfrm flipV="1">
          <a:off x="3797300" y="9560926"/>
          <a:ext cx="8382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4815</xdr:rowOff>
    </xdr:from>
    <xdr:to>
      <xdr:col>19</xdr:col>
      <xdr:colOff>177800</xdr:colOff>
      <xdr:row>56</xdr:row>
      <xdr:rowOff>62978</xdr:rowOff>
    </xdr:to>
    <xdr:cxnSp macro="">
      <xdr:nvCxnSpPr>
        <xdr:cNvPr id="124" name="直線コネクタ 123"/>
        <xdr:cNvCxnSpPr/>
      </xdr:nvCxnSpPr>
      <xdr:spPr>
        <a:xfrm flipV="1">
          <a:off x="2908300" y="9606015"/>
          <a:ext cx="889000" cy="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62978</xdr:rowOff>
    </xdr:from>
    <xdr:to>
      <xdr:col>15</xdr:col>
      <xdr:colOff>50800</xdr:colOff>
      <xdr:row>56</xdr:row>
      <xdr:rowOff>103091</xdr:rowOff>
    </xdr:to>
    <xdr:cxnSp macro="">
      <xdr:nvCxnSpPr>
        <xdr:cNvPr id="127" name="直線コネクタ 126"/>
        <xdr:cNvCxnSpPr/>
      </xdr:nvCxnSpPr>
      <xdr:spPr>
        <a:xfrm flipV="1">
          <a:off x="2019300" y="9664178"/>
          <a:ext cx="889000" cy="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100696</xdr:rowOff>
    </xdr:from>
    <xdr:to>
      <xdr:col>10</xdr:col>
      <xdr:colOff>114300</xdr:colOff>
      <xdr:row>56</xdr:row>
      <xdr:rowOff>103091</xdr:rowOff>
    </xdr:to>
    <xdr:cxnSp macro="">
      <xdr:nvCxnSpPr>
        <xdr:cNvPr id="130" name="直線コネクタ 129"/>
        <xdr:cNvCxnSpPr/>
      </xdr:nvCxnSpPr>
      <xdr:spPr>
        <a:xfrm>
          <a:off x="1130300" y="970189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80376</xdr:rowOff>
    </xdr:from>
    <xdr:to>
      <xdr:col>24</xdr:col>
      <xdr:colOff>114300</xdr:colOff>
      <xdr:row>56</xdr:row>
      <xdr:rowOff>10526</xdr:rowOff>
    </xdr:to>
    <xdr:sp macro="" textlink="">
      <xdr:nvSpPr>
        <xdr:cNvPr id="140" name="楕円 139"/>
        <xdr:cNvSpPr/>
      </xdr:nvSpPr>
      <xdr:spPr>
        <a:xfrm>
          <a:off x="4584700" y="95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103253</xdr:rowOff>
    </xdr:from>
    <xdr:ext cx="534377" cy="259045"/>
    <xdr:sp macro="" textlink="">
      <xdr:nvSpPr>
        <xdr:cNvPr id="141" name="物件費該当値テキスト"/>
        <xdr:cNvSpPr txBox="1"/>
      </xdr:nvSpPr>
      <xdr:spPr>
        <a:xfrm>
          <a:off x="4686300" y="93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125465</xdr:rowOff>
    </xdr:from>
    <xdr:to>
      <xdr:col>20</xdr:col>
      <xdr:colOff>38100</xdr:colOff>
      <xdr:row>56</xdr:row>
      <xdr:rowOff>55615</xdr:rowOff>
    </xdr:to>
    <xdr:sp macro="" textlink="">
      <xdr:nvSpPr>
        <xdr:cNvPr id="142" name="楕円 141"/>
        <xdr:cNvSpPr/>
      </xdr:nvSpPr>
      <xdr:spPr>
        <a:xfrm>
          <a:off x="3746500" y="9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72142</xdr:rowOff>
    </xdr:from>
    <xdr:ext cx="534377" cy="259045"/>
    <xdr:sp macro="" textlink="">
      <xdr:nvSpPr>
        <xdr:cNvPr id="143" name="テキスト ボックス 142"/>
        <xdr:cNvSpPr txBox="1"/>
      </xdr:nvSpPr>
      <xdr:spPr>
        <a:xfrm>
          <a:off x="3530111" y="93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12178</xdr:rowOff>
    </xdr:from>
    <xdr:to>
      <xdr:col>15</xdr:col>
      <xdr:colOff>101600</xdr:colOff>
      <xdr:row>56</xdr:row>
      <xdr:rowOff>113778</xdr:rowOff>
    </xdr:to>
    <xdr:sp macro="" textlink="">
      <xdr:nvSpPr>
        <xdr:cNvPr id="144" name="楕円 143"/>
        <xdr:cNvSpPr/>
      </xdr:nvSpPr>
      <xdr:spPr>
        <a:xfrm>
          <a:off x="2857500" y="96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130305</xdr:rowOff>
    </xdr:from>
    <xdr:ext cx="534377" cy="259045"/>
    <xdr:sp macro="" textlink="">
      <xdr:nvSpPr>
        <xdr:cNvPr id="145" name="テキスト ボックス 144"/>
        <xdr:cNvSpPr txBox="1"/>
      </xdr:nvSpPr>
      <xdr:spPr>
        <a:xfrm>
          <a:off x="2641111" y="93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52291</xdr:rowOff>
    </xdr:from>
    <xdr:to>
      <xdr:col>10</xdr:col>
      <xdr:colOff>165100</xdr:colOff>
      <xdr:row>56</xdr:row>
      <xdr:rowOff>153891</xdr:rowOff>
    </xdr:to>
    <xdr:sp macro="" textlink="">
      <xdr:nvSpPr>
        <xdr:cNvPr id="146" name="楕円 145"/>
        <xdr:cNvSpPr/>
      </xdr:nvSpPr>
      <xdr:spPr>
        <a:xfrm>
          <a:off x="1968500" y="96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170418</xdr:rowOff>
    </xdr:from>
    <xdr:ext cx="534377" cy="259045"/>
    <xdr:sp macro="" textlink="">
      <xdr:nvSpPr>
        <xdr:cNvPr id="147" name="テキスト ボックス 146"/>
        <xdr:cNvSpPr txBox="1"/>
      </xdr:nvSpPr>
      <xdr:spPr>
        <a:xfrm>
          <a:off x="1752111" y="94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49896</xdr:rowOff>
    </xdr:from>
    <xdr:to>
      <xdr:col>6</xdr:col>
      <xdr:colOff>38100</xdr:colOff>
      <xdr:row>56</xdr:row>
      <xdr:rowOff>151496</xdr:rowOff>
    </xdr:to>
    <xdr:sp macro="" textlink="">
      <xdr:nvSpPr>
        <xdr:cNvPr id="148" name="楕円 147"/>
        <xdr:cNvSpPr/>
      </xdr:nvSpPr>
      <xdr:spPr>
        <a:xfrm>
          <a:off x="1079500" y="96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168023</xdr:rowOff>
    </xdr:from>
    <xdr:ext cx="534377" cy="259045"/>
    <xdr:sp macro="" textlink="">
      <xdr:nvSpPr>
        <xdr:cNvPr id="149" name="テキスト ボックス 148"/>
        <xdr:cNvSpPr txBox="1"/>
      </xdr:nvSpPr>
      <xdr:spPr>
        <a:xfrm>
          <a:off x="863111" y="94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54584</xdr:rowOff>
    </xdr:from>
    <xdr:to>
      <xdr:col>24</xdr:col>
      <xdr:colOff>63500</xdr:colOff>
      <xdr:row>77</xdr:row>
      <xdr:rowOff>102324</xdr:rowOff>
    </xdr:to>
    <xdr:cxnSp macro="">
      <xdr:nvCxnSpPr>
        <xdr:cNvPr id="178" name="直線コネクタ 177"/>
        <xdr:cNvCxnSpPr/>
      </xdr:nvCxnSpPr>
      <xdr:spPr>
        <a:xfrm flipV="1">
          <a:off x="3797300" y="13256234"/>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54927</xdr:rowOff>
    </xdr:from>
    <xdr:to>
      <xdr:col>19</xdr:col>
      <xdr:colOff>177800</xdr:colOff>
      <xdr:row>77</xdr:row>
      <xdr:rowOff>102324</xdr:rowOff>
    </xdr:to>
    <xdr:cxnSp macro="">
      <xdr:nvCxnSpPr>
        <xdr:cNvPr id="181" name="直線コネクタ 180"/>
        <xdr:cNvCxnSpPr/>
      </xdr:nvCxnSpPr>
      <xdr:spPr>
        <a:xfrm>
          <a:off x="2908300" y="1325657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54927</xdr:rowOff>
    </xdr:from>
    <xdr:to>
      <xdr:col>15</xdr:col>
      <xdr:colOff>50800</xdr:colOff>
      <xdr:row>77</xdr:row>
      <xdr:rowOff>129032</xdr:rowOff>
    </xdr:to>
    <xdr:cxnSp macro="">
      <xdr:nvCxnSpPr>
        <xdr:cNvPr id="184" name="直線コネクタ 183"/>
        <xdr:cNvCxnSpPr/>
      </xdr:nvCxnSpPr>
      <xdr:spPr>
        <a:xfrm flipV="1">
          <a:off x="2019300" y="13256577"/>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109258</xdr:rowOff>
    </xdr:from>
    <xdr:to>
      <xdr:col>10</xdr:col>
      <xdr:colOff>114300</xdr:colOff>
      <xdr:row>77</xdr:row>
      <xdr:rowOff>129032</xdr:rowOff>
    </xdr:to>
    <xdr:cxnSp macro="">
      <xdr:nvCxnSpPr>
        <xdr:cNvPr id="187" name="直線コネクタ 186"/>
        <xdr:cNvCxnSpPr/>
      </xdr:nvCxnSpPr>
      <xdr:spPr>
        <a:xfrm>
          <a:off x="1130300" y="133109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3784</xdr:rowOff>
    </xdr:from>
    <xdr:to>
      <xdr:col>24</xdr:col>
      <xdr:colOff>114300</xdr:colOff>
      <xdr:row>77</xdr:row>
      <xdr:rowOff>105384</xdr:rowOff>
    </xdr:to>
    <xdr:sp macro="" textlink="">
      <xdr:nvSpPr>
        <xdr:cNvPr id="197" name="楕円 196"/>
        <xdr:cNvSpPr/>
      </xdr:nvSpPr>
      <xdr:spPr>
        <a:xfrm>
          <a:off x="4584700" y="132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26661</xdr:rowOff>
    </xdr:from>
    <xdr:ext cx="469744" cy="259045"/>
    <xdr:sp macro="" textlink="">
      <xdr:nvSpPr>
        <xdr:cNvPr id="198" name="維持補修費該当値テキスト"/>
        <xdr:cNvSpPr txBox="1"/>
      </xdr:nvSpPr>
      <xdr:spPr>
        <a:xfrm>
          <a:off x="4686300" y="13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51524</xdr:rowOff>
    </xdr:from>
    <xdr:to>
      <xdr:col>20</xdr:col>
      <xdr:colOff>38100</xdr:colOff>
      <xdr:row>77</xdr:row>
      <xdr:rowOff>153124</xdr:rowOff>
    </xdr:to>
    <xdr:sp macro="" textlink="">
      <xdr:nvSpPr>
        <xdr:cNvPr id="199" name="楕円 198"/>
        <xdr:cNvSpPr/>
      </xdr:nvSpPr>
      <xdr:spPr>
        <a:xfrm>
          <a:off x="3746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169651</xdr:rowOff>
    </xdr:from>
    <xdr:ext cx="469744" cy="259045"/>
    <xdr:sp macro="" textlink="">
      <xdr:nvSpPr>
        <xdr:cNvPr id="200" name="テキスト ボックス 199"/>
        <xdr:cNvSpPr txBox="1"/>
      </xdr:nvSpPr>
      <xdr:spPr>
        <a:xfrm>
          <a:off x="3562428" y="13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4127</xdr:rowOff>
    </xdr:from>
    <xdr:to>
      <xdr:col>15</xdr:col>
      <xdr:colOff>101600</xdr:colOff>
      <xdr:row>77</xdr:row>
      <xdr:rowOff>105727</xdr:rowOff>
    </xdr:to>
    <xdr:sp macro="" textlink="">
      <xdr:nvSpPr>
        <xdr:cNvPr id="201" name="楕円 200"/>
        <xdr:cNvSpPr/>
      </xdr:nvSpPr>
      <xdr:spPr>
        <a:xfrm>
          <a:off x="2857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122254</xdr:rowOff>
    </xdr:from>
    <xdr:ext cx="469744" cy="259045"/>
    <xdr:sp macro="" textlink="">
      <xdr:nvSpPr>
        <xdr:cNvPr id="202" name="テキスト ボックス 201"/>
        <xdr:cNvSpPr txBox="1"/>
      </xdr:nvSpPr>
      <xdr:spPr>
        <a:xfrm>
          <a:off x="2673428" y="129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78232</xdr:rowOff>
    </xdr:from>
    <xdr:to>
      <xdr:col>10</xdr:col>
      <xdr:colOff>165100</xdr:colOff>
      <xdr:row>78</xdr:row>
      <xdr:rowOff>8382</xdr:rowOff>
    </xdr:to>
    <xdr:sp macro="" textlink="">
      <xdr:nvSpPr>
        <xdr:cNvPr id="203" name="楕円 202"/>
        <xdr:cNvSpPr/>
      </xdr:nvSpPr>
      <xdr:spPr>
        <a:xfrm>
          <a:off x="19685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24909</xdr:rowOff>
    </xdr:from>
    <xdr:ext cx="469744" cy="259045"/>
    <xdr:sp macro="" textlink="">
      <xdr:nvSpPr>
        <xdr:cNvPr id="204" name="テキスト ボックス 203"/>
        <xdr:cNvSpPr txBox="1"/>
      </xdr:nvSpPr>
      <xdr:spPr>
        <a:xfrm>
          <a:off x="1784428" y="130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58458</xdr:rowOff>
    </xdr:from>
    <xdr:to>
      <xdr:col>6</xdr:col>
      <xdr:colOff>38100</xdr:colOff>
      <xdr:row>77</xdr:row>
      <xdr:rowOff>160058</xdr:rowOff>
    </xdr:to>
    <xdr:sp macro="" textlink="">
      <xdr:nvSpPr>
        <xdr:cNvPr id="205" name="楕円 204"/>
        <xdr:cNvSpPr/>
      </xdr:nvSpPr>
      <xdr:spPr>
        <a:xfrm>
          <a:off x="1079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5135</xdr:rowOff>
    </xdr:from>
    <xdr:ext cx="469744" cy="259045"/>
    <xdr:sp macro="" textlink="">
      <xdr:nvSpPr>
        <xdr:cNvPr id="206" name="テキスト ボックス 205"/>
        <xdr:cNvSpPr txBox="1"/>
      </xdr:nvSpPr>
      <xdr:spPr>
        <a:xfrm>
          <a:off x="895428" y="130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48586</xdr:rowOff>
    </xdr:from>
    <xdr:to>
      <xdr:col>24</xdr:col>
      <xdr:colOff>63500</xdr:colOff>
      <xdr:row>94</xdr:row>
      <xdr:rowOff>50220</xdr:rowOff>
    </xdr:to>
    <xdr:cxnSp macro="">
      <xdr:nvCxnSpPr>
        <xdr:cNvPr id="238" name="直線コネクタ 237"/>
        <xdr:cNvCxnSpPr/>
      </xdr:nvCxnSpPr>
      <xdr:spPr>
        <a:xfrm>
          <a:off x="3797300" y="15993436"/>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48586</xdr:rowOff>
    </xdr:from>
    <xdr:to>
      <xdr:col>19</xdr:col>
      <xdr:colOff>177800</xdr:colOff>
      <xdr:row>94</xdr:row>
      <xdr:rowOff>107206</xdr:rowOff>
    </xdr:to>
    <xdr:cxnSp macro="">
      <xdr:nvCxnSpPr>
        <xdr:cNvPr id="241" name="直線コネクタ 240"/>
        <xdr:cNvCxnSpPr/>
      </xdr:nvCxnSpPr>
      <xdr:spPr>
        <a:xfrm flipV="1">
          <a:off x="2908300" y="15993436"/>
          <a:ext cx="889000" cy="2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107206</xdr:rowOff>
    </xdr:from>
    <xdr:to>
      <xdr:col>15</xdr:col>
      <xdr:colOff>50800</xdr:colOff>
      <xdr:row>95</xdr:row>
      <xdr:rowOff>13655</xdr:rowOff>
    </xdr:to>
    <xdr:cxnSp macro="">
      <xdr:nvCxnSpPr>
        <xdr:cNvPr id="244" name="直線コネクタ 243"/>
        <xdr:cNvCxnSpPr/>
      </xdr:nvCxnSpPr>
      <xdr:spPr>
        <a:xfrm flipV="1">
          <a:off x="2019300" y="16223506"/>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13655</xdr:rowOff>
    </xdr:from>
    <xdr:to>
      <xdr:col>10</xdr:col>
      <xdr:colOff>114300</xdr:colOff>
      <xdr:row>95</xdr:row>
      <xdr:rowOff>90377</xdr:rowOff>
    </xdr:to>
    <xdr:cxnSp macro="">
      <xdr:nvCxnSpPr>
        <xdr:cNvPr id="247" name="直線コネクタ 246"/>
        <xdr:cNvCxnSpPr/>
      </xdr:nvCxnSpPr>
      <xdr:spPr>
        <a:xfrm flipV="1">
          <a:off x="1130300" y="16301405"/>
          <a:ext cx="889000" cy="7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170870</xdr:rowOff>
    </xdr:from>
    <xdr:to>
      <xdr:col>24</xdr:col>
      <xdr:colOff>114300</xdr:colOff>
      <xdr:row>94</xdr:row>
      <xdr:rowOff>101020</xdr:rowOff>
    </xdr:to>
    <xdr:sp macro="" textlink="">
      <xdr:nvSpPr>
        <xdr:cNvPr id="257" name="楕円 256"/>
        <xdr:cNvSpPr/>
      </xdr:nvSpPr>
      <xdr:spPr>
        <a:xfrm>
          <a:off x="4584700" y="16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22297</xdr:rowOff>
    </xdr:from>
    <xdr:ext cx="599010" cy="259045"/>
    <xdr:sp macro="" textlink="">
      <xdr:nvSpPr>
        <xdr:cNvPr id="258" name="扶助費該当値テキスト"/>
        <xdr:cNvSpPr txBox="1"/>
      </xdr:nvSpPr>
      <xdr:spPr>
        <a:xfrm>
          <a:off x="4686300" y="1596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169236</xdr:rowOff>
    </xdr:from>
    <xdr:to>
      <xdr:col>20</xdr:col>
      <xdr:colOff>38100</xdr:colOff>
      <xdr:row>93</xdr:row>
      <xdr:rowOff>99386</xdr:rowOff>
    </xdr:to>
    <xdr:sp macro="" textlink="">
      <xdr:nvSpPr>
        <xdr:cNvPr id="259" name="楕円 258"/>
        <xdr:cNvSpPr/>
      </xdr:nvSpPr>
      <xdr:spPr>
        <a:xfrm>
          <a:off x="3746500" y="159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115913</xdr:rowOff>
    </xdr:from>
    <xdr:ext cx="599010" cy="259045"/>
    <xdr:sp macro="" textlink="">
      <xdr:nvSpPr>
        <xdr:cNvPr id="260" name="テキスト ボックス 259"/>
        <xdr:cNvSpPr txBox="1"/>
      </xdr:nvSpPr>
      <xdr:spPr>
        <a:xfrm>
          <a:off x="3497795" y="157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56406</xdr:rowOff>
    </xdr:from>
    <xdr:to>
      <xdr:col>15</xdr:col>
      <xdr:colOff>101600</xdr:colOff>
      <xdr:row>94</xdr:row>
      <xdr:rowOff>158006</xdr:rowOff>
    </xdr:to>
    <xdr:sp macro="" textlink="">
      <xdr:nvSpPr>
        <xdr:cNvPr id="261" name="楕円 260"/>
        <xdr:cNvSpPr/>
      </xdr:nvSpPr>
      <xdr:spPr>
        <a:xfrm>
          <a:off x="2857500" y="16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3083</xdr:rowOff>
    </xdr:from>
    <xdr:ext cx="599010" cy="259045"/>
    <xdr:sp macro="" textlink="">
      <xdr:nvSpPr>
        <xdr:cNvPr id="262" name="テキスト ボックス 261"/>
        <xdr:cNvSpPr txBox="1"/>
      </xdr:nvSpPr>
      <xdr:spPr>
        <a:xfrm>
          <a:off x="2608795" y="159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134305</xdr:rowOff>
    </xdr:from>
    <xdr:to>
      <xdr:col>10</xdr:col>
      <xdr:colOff>165100</xdr:colOff>
      <xdr:row>95</xdr:row>
      <xdr:rowOff>64455</xdr:rowOff>
    </xdr:to>
    <xdr:sp macro="" textlink="">
      <xdr:nvSpPr>
        <xdr:cNvPr id="263" name="楕円 262"/>
        <xdr:cNvSpPr/>
      </xdr:nvSpPr>
      <xdr:spPr>
        <a:xfrm>
          <a:off x="1968500" y="162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80982</xdr:rowOff>
    </xdr:from>
    <xdr:ext cx="599010" cy="259045"/>
    <xdr:sp macro="" textlink="">
      <xdr:nvSpPr>
        <xdr:cNvPr id="264" name="テキスト ボックス 263"/>
        <xdr:cNvSpPr txBox="1"/>
      </xdr:nvSpPr>
      <xdr:spPr>
        <a:xfrm>
          <a:off x="1719795" y="160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39577</xdr:rowOff>
    </xdr:from>
    <xdr:to>
      <xdr:col>6</xdr:col>
      <xdr:colOff>38100</xdr:colOff>
      <xdr:row>95</xdr:row>
      <xdr:rowOff>141177</xdr:rowOff>
    </xdr:to>
    <xdr:sp macro="" textlink="">
      <xdr:nvSpPr>
        <xdr:cNvPr id="265" name="楕円 264"/>
        <xdr:cNvSpPr/>
      </xdr:nvSpPr>
      <xdr:spPr>
        <a:xfrm>
          <a:off x="1079500" y="163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157704</xdr:rowOff>
    </xdr:from>
    <xdr:ext cx="599010" cy="259045"/>
    <xdr:sp macro="" textlink="">
      <xdr:nvSpPr>
        <xdr:cNvPr id="266" name="テキスト ボックス 265"/>
        <xdr:cNvSpPr txBox="1"/>
      </xdr:nvSpPr>
      <xdr:spPr>
        <a:xfrm>
          <a:off x="830795" y="16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10084</xdr:rowOff>
    </xdr:from>
    <xdr:to>
      <xdr:col>55</xdr:col>
      <xdr:colOff>0</xdr:colOff>
      <xdr:row>35</xdr:row>
      <xdr:rowOff>13879</xdr:rowOff>
    </xdr:to>
    <xdr:cxnSp macro="">
      <xdr:nvCxnSpPr>
        <xdr:cNvPr id="295" name="直線コネクタ 294"/>
        <xdr:cNvCxnSpPr/>
      </xdr:nvCxnSpPr>
      <xdr:spPr>
        <a:xfrm flipV="1">
          <a:off x="9639300" y="601083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145133</xdr:rowOff>
    </xdr:from>
    <xdr:to>
      <xdr:col>50</xdr:col>
      <xdr:colOff>114300</xdr:colOff>
      <xdr:row>35</xdr:row>
      <xdr:rowOff>13879</xdr:rowOff>
    </xdr:to>
    <xdr:cxnSp macro="">
      <xdr:nvCxnSpPr>
        <xdr:cNvPr id="298" name="直線コネクタ 297"/>
        <xdr:cNvCxnSpPr/>
      </xdr:nvCxnSpPr>
      <xdr:spPr>
        <a:xfrm>
          <a:off x="8750300" y="5288633"/>
          <a:ext cx="889000" cy="7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145133</xdr:rowOff>
    </xdr:from>
    <xdr:to>
      <xdr:col>45</xdr:col>
      <xdr:colOff>177800</xdr:colOff>
      <xdr:row>35</xdr:row>
      <xdr:rowOff>100739</xdr:rowOff>
    </xdr:to>
    <xdr:cxnSp macro="">
      <xdr:nvCxnSpPr>
        <xdr:cNvPr id="301" name="直線コネクタ 300"/>
        <xdr:cNvCxnSpPr/>
      </xdr:nvCxnSpPr>
      <xdr:spPr>
        <a:xfrm flipV="1">
          <a:off x="7861300" y="5288633"/>
          <a:ext cx="889000" cy="8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100739</xdr:rowOff>
    </xdr:from>
    <xdr:to>
      <xdr:col>41</xdr:col>
      <xdr:colOff>50800</xdr:colOff>
      <xdr:row>35</xdr:row>
      <xdr:rowOff>138054</xdr:rowOff>
    </xdr:to>
    <xdr:cxnSp macro="">
      <xdr:nvCxnSpPr>
        <xdr:cNvPr id="304" name="直線コネクタ 303"/>
        <xdr:cNvCxnSpPr/>
      </xdr:nvCxnSpPr>
      <xdr:spPr>
        <a:xfrm flipV="1">
          <a:off x="6972300" y="6101489"/>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93265</xdr:rowOff>
    </xdr:from>
    <xdr:ext cx="534377" cy="259045"/>
    <xdr:sp macro="" textlink="">
      <xdr:nvSpPr>
        <xdr:cNvPr id="306" name="テキスト ボックス 305"/>
        <xdr:cNvSpPr txBox="1"/>
      </xdr:nvSpPr>
      <xdr:spPr>
        <a:xfrm>
          <a:off x="7594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130734</xdr:rowOff>
    </xdr:from>
    <xdr:to>
      <xdr:col>55</xdr:col>
      <xdr:colOff>50800</xdr:colOff>
      <xdr:row>35</xdr:row>
      <xdr:rowOff>60884</xdr:rowOff>
    </xdr:to>
    <xdr:sp macro="" textlink="">
      <xdr:nvSpPr>
        <xdr:cNvPr id="314" name="楕円 313"/>
        <xdr:cNvSpPr/>
      </xdr:nvSpPr>
      <xdr:spPr>
        <a:xfrm>
          <a:off x="10426700" y="59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153611</xdr:rowOff>
    </xdr:from>
    <xdr:ext cx="534377" cy="259045"/>
    <xdr:sp macro="" textlink="">
      <xdr:nvSpPr>
        <xdr:cNvPr id="315" name="補助費等該当値テキスト"/>
        <xdr:cNvSpPr txBox="1"/>
      </xdr:nvSpPr>
      <xdr:spPr>
        <a:xfrm>
          <a:off x="10528300" y="58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134529</xdr:rowOff>
    </xdr:from>
    <xdr:to>
      <xdr:col>50</xdr:col>
      <xdr:colOff>165100</xdr:colOff>
      <xdr:row>35</xdr:row>
      <xdr:rowOff>64679</xdr:rowOff>
    </xdr:to>
    <xdr:sp macro="" textlink="">
      <xdr:nvSpPr>
        <xdr:cNvPr id="316" name="楕円 315"/>
        <xdr:cNvSpPr/>
      </xdr:nvSpPr>
      <xdr:spPr>
        <a:xfrm>
          <a:off x="95885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81206</xdr:rowOff>
    </xdr:from>
    <xdr:ext cx="534377" cy="259045"/>
    <xdr:sp macro="" textlink="">
      <xdr:nvSpPr>
        <xdr:cNvPr id="317" name="テキスト ボックス 316"/>
        <xdr:cNvSpPr txBox="1"/>
      </xdr:nvSpPr>
      <xdr:spPr>
        <a:xfrm>
          <a:off x="9372111" y="5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94333</xdr:rowOff>
    </xdr:from>
    <xdr:to>
      <xdr:col>46</xdr:col>
      <xdr:colOff>38100</xdr:colOff>
      <xdr:row>31</xdr:row>
      <xdr:rowOff>24483</xdr:rowOff>
    </xdr:to>
    <xdr:sp macro="" textlink="">
      <xdr:nvSpPr>
        <xdr:cNvPr id="318" name="楕円 317"/>
        <xdr:cNvSpPr/>
      </xdr:nvSpPr>
      <xdr:spPr>
        <a:xfrm>
          <a:off x="8699500" y="5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41010</xdr:rowOff>
    </xdr:from>
    <xdr:ext cx="599010" cy="259045"/>
    <xdr:sp macro="" textlink="">
      <xdr:nvSpPr>
        <xdr:cNvPr id="319" name="テキスト ボックス 318"/>
        <xdr:cNvSpPr txBox="1"/>
      </xdr:nvSpPr>
      <xdr:spPr>
        <a:xfrm>
          <a:off x="8450795" y="5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49939</xdr:rowOff>
    </xdr:from>
    <xdr:to>
      <xdr:col>41</xdr:col>
      <xdr:colOff>101600</xdr:colOff>
      <xdr:row>35</xdr:row>
      <xdr:rowOff>151539</xdr:rowOff>
    </xdr:to>
    <xdr:sp macro="" textlink="">
      <xdr:nvSpPr>
        <xdr:cNvPr id="320" name="楕円 319"/>
        <xdr:cNvSpPr/>
      </xdr:nvSpPr>
      <xdr:spPr>
        <a:xfrm>
          <a:off x="7810500" y="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168066</xdr:rowOff>
    </xdr:from>
    <xdr:ext cx="534377" cy="259045"/>
    <xdr:sp macro="" textlink="">
      <xdr:nvSpPr>
        <xdr:cNvPr id="321" name="テキスト ボックス 320"/>
        <xdr:cNvSpPr txBox="1"/>
      </xdr:nvSpPr>
      <xdr:spPr>
        <a:xfrm>
          <a:off x="7594111" y="5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87254</xdr:rowOff>
    </xdr:from>
    <xdr:to>
      <xdr:col>36</xdr:col>
      <xdr:colOff>165100</xdr:colOff>
      <xdr:row>36</xdr:row>
      <xdr:rowOff>17404</xdr:rowOff>
    </xdr:to>
    <xdr:sp macro="" textlink="">
      <xdr:nvSpPr>
        <xdr:cNvPr id="322" name="楕円 321"/>
        <xdr:cNvSpPr/>
      </xdr:nvSpPr>
      <xdr:spPr>
        <a:xfrm>
          <a:off x="6921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33931</xdr:rowOff>
    </xdr:from>
    <xdr:ext cx="534377" cy="259045"/>
    <xdr:sp macro="" textlink="">
      <xdr:nvSpPr>
        <xdr:cNvPr id="323" name="テキスト ボックス 322"/>
        <xdr:cNvSpPr txBox="1"/>
      </xdr:nvSpPr>
      <xdr:spPr>
        <a:xfrm>
          <a:off x="6705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96937</xdr:rowOff>
    </xdr:from>
    <xdr:to>
      <xdr:col>55</xdr:col>
      <xdr:colOff>0</xdr:colOff>
      <xdr:row>54</xdr:row>
      <xdr:rowOff>151222</xdr:rowOff>
    </xdr:to>
    <xdr:cxnSp macro="">
      <xdr:nvCxnSpPr>
        <xdr:cNvPr id="352" name="直線コネクタ 351"/>
        <xdr:cNvCxnSpPr/>
      </xdr:nvCxnSpPr>
      <xdr:spPr>
        <a:xfrm flipV="1">
          <a:off x="9639300" y="9355237"/>
          <a:ext cx="838200" cy="5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151222</xdr:rowOff>
    </xdr:from>
    <xdr:to>
      <xdr:col>50</xdr:col>
      <xdr:colOff>114300</xdr:colOff>
      <xdr:row>56</xdr:row>
      <xdr:rowOff>56969</xdr:rowOff>
    </xdr:to>
    <xdr:cxnSp macro="">
      <xdr:nvCxnSpPr>
        <xdr:cNvPr id="355" name="直線コネクタ 354"/>
        <xdr:cNvCxnSpPr/>
      </xdr:nvCxnSpPr>
      <xdr:spPr>
        <a:xfrm flipV="1">
          <a:off x="8750300" y="9409522"/>
          <a:ext cx="889000" cy="2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37653</xdr:rowOff>
    </xdr:from>
    <xdr:to>
      <xdr:col>45</xdr:col>
      <xdr:colOff>177800</xdr:colOff>
      <xdr:row>56</xdr:row>
      <xdr:rowOff>56969</xdr:rowOff>
    </xdr:to>
    <xdr:cxnSp macro="">
      <xdr:nvCxnSpPr>
        <xdr:cNvPr id="358" name="直線コネクタ 357"/>
        <xdr:cNvCxnSpPr/>
      </xdr:nvCxnSpPr>
      <xdr:spPr>
        <a:xfrm>
          <a:off x="7861300" y="9295953"/>
          <a:ext cx="889000" cy="3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9" name="フローチャート: 判断 358"/>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0" name="テキスト ボックス 359"/>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18397</xdr:rowOff>
    </xdr:from>
    <xdr:to>
      <xdr:col>41</xdr:col>
      <xdr:colOff>50800</xdr:colOff>
      <xdr:row>54</xdr:row>
      <xdr:rowOff>37653</xdr:rowOff>
    </xdr:to>
    <xdr:cxnSp macro="">
      <xdr:nvCxnSpPr>
        <xdr:cNvPr id="361" name="直線コネクタ 360"/>
        <xdr:cNvCxnSpPr/>
      </xdr:nvCxnSpPr>
      <xdr:spPr>
        <a:xfrm>
          <a:off x="6972300" y="9276697"/>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2" name="フローチャート: 判断 361"/>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3" name="テキスト ボックス 362"/>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4" name="フローチャート: 判断 363"/>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5" name="テキスト ボックス 364"/>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46137</xdr:rowOff>
    </xdr:from>
    <xdr:to>
      <xdr:col>55</xdr:col>
      <xdr:colOff>50800</xdr:colOff>
      <xdr:row>54</xdr:row>
      <xdr:rowOff>147737</xdr:rowOff>
    </xdr:to>
    <xdr:sp macro="" textlink="">
      <xdr:nvSpPr>
        <xdr:cNvPr id="371" name="楕円 370"/>
        <xdr:cNvSpPr/>
      </xdr:nvSpPr>
      <xdr:spPr>
        <a:xfrm>
          <a:off x="10426700" y="93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69014</xdr:rowOff>
    </xdr:from>
    <xdr:ext cx="599010" cy="259045"/>
    <xdr:sp macro="" textlink="">
      <xdr:nvSpPr>
        <xdr:cNvPr id="372" name="普通建設事業費該当値テキスト"/>
        <xdr:cNvSpPr txBox="1"/>
      </xdr:nvSpPr>
      <xdr:spPr>
        <a:xfrm>
          <a:off x="10528300" y="91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100422</xdr:rowOff>
    </xdr:from>
    <xdr:to>
      <xdr:col>50</xdr:col>
      <xdr:colOff>165100</xdr:colOff>
      <xdr:row>55</xdr:row>
      <xdr:rowOff>30572</xdr:rowOff>
    </xdr:to>
    <xdr:sp macro="" textlink="">
      <xdr:nvSpPr>
        <xdr:cNvPr id="373" name="楕円 372"/>
        <xdr:cNvSpPr/>
      </xdr:nvSpPr>
      <xdr:spPr>
        <a:xfrm>
          <a:off x="9588500" y="93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47099</xdr:rowOff>
    </xdr:from>
    <xdr:ext cx="534377" cy="259045"/>
    <xdr:sp macro="" textlink="">
      <xdr:nvSpPr>
        <xdr:cNvPr id="374" name="テキスト ボックス 373"/>
        <xdr:cNvSpPr txBox="1"/>
      </xdr:nvSpPr>
      <xdr:spPr>
        <a:xfrm>
          <a:off x="9372111" y="91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6169</xdr:rowOff>
    </xdr:from>
    <xdr:to>
      <xdr:col>46</xdr:col>
      <xdr:colOff>38100</xdr:colOff>
      <xdr:row>56</xdr:row>
      <xdr:rowOff>107769</xdr:rowOff>
    </xdr:to>
    <xdr:sp macro="" textlink="">
      <xdr:nvSpPr>
        <xdr:cNvPr id="375" name="楕円 374"/>
        <xdr:cNvSpPr/>
      </xdr:nvSpPr>
      <xdr:spPr>
        <a:xfrm>
          <a:off x="8699500" y="96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124296</xdr:rowOff>
    </xdr:from>
    <xdr:ext cx="534377" cy="259045"/>
    <xdr:sp macro="" textlink="">
      <xdr:nvSpPr>
        <xdr:cNvPr id="376" name="テキスト ボックス 375"/>
        <xdr:cNvSpPr txBox="1"/>
      </xdr:nvSpPr>
      <xdr:spPr>
        <a:xfrm>
          <a:off x="8483111" y="9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158303</xdr:rowOff>
    </xdr:from>
    <xdr:to>
      <xdr:col>41</xdr:col>
      <xdr:colOff>101600</xdr:colOff>
      <xdr:row>54</xdr:row>
      <xdr:rowOff>88453</xdr:rowOff>
    </xdr:to>
    <xdr:sp macro="" textlink="">
      <xdr:nvSpPr>
        <xdr:cNvPr id="377" name="楕円 376"/>
        <xdr:cNvSpPr/>
      </xdr:nvSpPr>
      <xdr:spPr>
        <a:xfrm>
          <a:off x="7810500" y="92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104980</xdr:rowOff>
    </xdr:from>
    <xdr:ext cx="599010" cy="259045"/>
    <xdr:sp macro="" textlink="">
      <xdr:nvSpPr>
        <xdr:cNvPr id="378" name="テキスト ボックス 377"/>
        <xdr:cNvSpPr txBox="1"/>
      </xdr:nvSpPr>
      <xdr:spPr>
        <a:xfrm>
          <a:off x="7561795" y="902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139047</xdr:rowOff>
    </xdr:from>
    <xdr:to>
      <xdr:col>36</xdr:col>
      <xdr:colOff>165100</xdr:colOff>
      <xdr:row>54</xdr:row>
      <xdr:rowOff>69197</xdr:rowOff>
    </xdr:to>
    <xdr:sp macro="" textlink="">
      <xdr:nvSpPr>
        <xdr:cNvPr id="379" name="楕円 378"/>
        <xdr:cNvSpPr/>
      </xdr:nvSpPr>
      <xdr:spPr>
        <a:xfrm>
          <a:off x="6921500" y="92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85724</xdr:rowOff>
    </xdr:from>
    <xdr:ext cx="599010" cy="259045"/>
    <xdr:sp macro="" textlink="">
      <xdr:nvSpPr>
        <xdr:cNvPr id="380" name="テキスト ボックス 379"/>
        <xdr:cNvSpPr txBox="1"/>
      </xdr:nvSpPr>
      <xdr:spPr>
        <a:xfrm>
          <a:off x="6672795" y="90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32944</xdr:rowOff>
    </xdr:from>
    <xdr:to>
      <xdr:col>55</xdr:col>
      <xdr:colOff>0</xdr:colOff>
      <xdr:row>76</xdr:row>
      <xdr:rowOff>160617</xdr:rowOff>
    </xdr:to>
    <xdr:cxnSp macro="">
      <xdr:nvCxnSpPr>
        <xdr:cNvPr id="409" name="直線コネクタ 408"/>
        <xdr:cNvCxnSpPr/>
      </xdr:nvCxnSpPr>
      <xdr:spPr>
        <a:xfrm flipV="1">
          <a:off x="9639300" y="13063144"/>
          <a:ext cx="8382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160617</xdr:rowOff>
    </xdr:from>
    <xdr:to>
      <xdr:col>50</xdr:col>
      <xdr:colOff>114300</xdr:colOff>
      <xdr:row>78</xdr:row>
      <xdr:rowOff>60503</xdr:rowOff>
    </xdr:to>
    <xdr:cxnSp macro="">
      <xdr:nvCxnSpPr>
        <xdr:cNvPr id="412" name="直線コネクタ 411"/>
        <xdr:cNvCxnSpPr/>
      </xdr:nvCxnSpPr>
      <xdr:spPr>
        <a:xfrm flipV="1">
          <a:off x="8750300" y="13190817"/>
          <a:ext cx="889000" cy="2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4318</xdr:rowOff>
    </xdr:from>
    <xdr:to>
      <xdr:col>45</xdr:col>
      <xdr:colOff>177800</xdr:colOff>
      <xdr:row>78</xdr:row>
      <xdr:rowOff>60503</xdr:rowOff>
    </xdr:to>
    <xdr:cxnSp macro="">
      <xdr:nvCxnSpPr>
        <xdr:cNvPr id="415" name="直線コネクタ 414"/>
        <xdr:cNvCxnSpPr/>
      </xdr:nvCxnSpPr>
      <xdr:spPr>
        <a:xfrm>
          <a:off x="7861300" y="13034518"/>
          <a:ext cx="889000" cy="3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6" name="フローチャート: 判断 415"/>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7" name="テキスト ボックス 416"/>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4318</xdr:rowOff>
    </xdr:from>
    <xdr:to>
      <xdr:col>41</xdr:col>
      <xdr:colOff>50800</xdr:colOff>
      <xdr:row>76</xdr:row>
      <xdr:rowOff>149861</xdr:rowOff>
    </xdr:to>
    <xdr:cxnSp macro="">
      <xdr:nvCxnSpPr>
        <xdr:cNvPr id="418" name="直線コネクタ 417"/>
        <xdr:cNvCxnSpPr/>
      </xdr:nvCxnSpPr>
      <xdr:spPr>
        <a:xfrm flipV="1">
          <a:off x="6972300" y="13034518"/>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9" name="フローチャート: 判断 418"/>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0" name="テキスト ボックス 419"/>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1" name="フローチャート: 判断 420"/>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2" name="テキスト ボックス 421"/>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153594</xdr:rowOff>
    </xdr:from>
    <xdr:to>
      <xdr:col>55</xdr:col>
      <xdr:colOff>50800</xdr:colOff>
      <xdr:row>76</xdr:row>
      <xdr:rowOff>83744</xdr:rowOff>
    </xdr:to>
    <xdr:sp macro="" textlink="">
      <xdr:nvSpPr>
        <xdr:cNvPr id="428" name="楕円 427"/>
        <xdr:cNvSpPr/>
      </xdr:nvSpPr>
      <xdr:spPr>
        <a:xfrm>
          <a:off x="104267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5021</xdr:rowOff>
    </xdr:from>
    <xdr:ext cx="534377" cy="259045"/>
    <xdr:sp macro="" textlink="">
      <xdr:nvSpPr>
        <xdr:cNvPr id="429" name="普通建設事業費 （ うち新規整備　）該当値テキスト"/>
        <xdr:cNvSpPr txBox="1"/>
      </xdr:nvSpPr>
      <xdr:spPr>
        <a:xfrm>
          <a:off x="10528300" y="128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109817</xdr:rowOff>
    </xdr:from>
    <xdr:to>
      <xdr:col>50</xdr:col>
      <xdr:colOff>165100</xdr:colOff>
      <xdr:row>77</xdr:row>
      <xdr:rowOff>39967</xdr:rowOff>
    </xdr:to>
    <xdr:sp macro="" textlink="">
      <xdr:nvSpPr>
        <xdr:cNvPr id="430" name="楕円 429"/>
        <xdr:cNvSpPr/>
      </xdr:nvSpPr>
      <xdr:spPr>
        <a:xfrm>
          <a:off x="9588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56494</xdr:rowOff>
    </xdr:from>
    <xdr:ext cx="534377" cy="259045"/>
    <xdr:sp macro="" textlink="">
      <xdr:nvSpPr>
        <xdr:cNvPr id="431" name="テキスト ボックス 430"/>
        <xdr:cNvSpPr txBox="1"/>
      </xdr:nvSpPr>
      <xdr:spPr>
        <a:xfrm>
          <a:off x="9372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9703</xdr:rowOff>
    </xdr:from>
    <xdr:to>
      <xdr:col>46</xdr:col>
      <xdr:colOff>38100</xdr:colOff>
      <xdr:row>78</xdr:row>
      <xdr:rowOff>111303</xdr:rowOff>
    </xdr:to>
    <xdr:sp macro="" textlink="">
      <xdr:nvSpPr>
        <xdr:cNvPr id="432" name="楕円 431"/>
        <xdr:cNvSpPr/>
      </xdr:nvSpPr>
      <xdr:spPr>
        <a:xfrm>
          <a:off x="8699500" y="133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127830</xdr:rowOff>
    </xdr:from>
    <xdr:ext cx="534377" cy="259045"/>
    <xdr:sp macro="" textlink="">
      <xdr:nvSpPr>
        <xdr:cNvPr id="433" name="テキスト ボックス 432"/>
        <xdr:cNvSpPr txBox="1"/>
      </xdr:nvSpPr>
      <xdr:spPr>
        <a:xfrm>
          <a:off x="8483111" y="13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124968</xdr:rowOff>
    </xdr:from>
    <xdr:to>
      <xdr:col>41</xdr:col>
      <xdr:colOff>101600</xdr:colOff>
      <xdr:row>76</xdr:row>
      <xdr:rowOff>55119</xdr:rowOff>
    </xdr:to>
    <xdr:sp macro="" textlink="">
      <xdr:nvSpPr>
        <xdr:cNvPr id="434" name="楕円 433"/>
        <xdr:cNvSpPr/>
      </xdr:nvSpPr>
      <xdr:spPr>
        <a:xfrm>
          <a:off x="7810500" y="12983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71645</xdr:rowOff>
    </xdr:from>
    <xdr:ext cx="534377" cy="259045"/>
    <xdr:sp macro="" textlink="">
      <xdr:nvSpPr>
        <xdr:cNvPr id="435" name="テキスト ボックス 434"/>
        <xdr:cNvSpPr txBox="1"/>
      </xdr:nvSpPr>
      <xdr:spPr>
        <a:xfrm>
          <a:off x="7594111" y="127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99061</xdr:rowOff>
    </xdr:from>
    <xdr:to>
      <xdr:col>36</xdr:col>
      <xdr:colOff>165100</xdr:colOff>
      <xdr:row>77</xdr:row>
      <xdr:rowOff>29211</xdr:rowOff>
    </xdr:to>
    <xdr:sp macro="" textlink="">
      <xdr:nvSpPr>
        <xdr:cNvPr id="436" name="楕円 435"/>
        <xdr:cNvSpPr/>
      </xdr:nvSpPr>
      <xdr:spPr>
        <a:xfrm>
          <a:off x="69215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45737</xdr:rowOff>
    </xdr:from>
    <xdr:ext cx="534377" cy="259045"/>
    <xdr:sp macro="" textlink="">
      <xdr:nvSpPr>
        <xdr:cNvPr id="437" name="テキスト ボックス 436"/>
        <xdr:cNvSpPr txBox="1"/>
      </xdr:nvSpPr>
      <xdr:spPr>
        <a:xfrm>
          <a:off x="6705111" y="129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126112</xdr:rowOff>
    </xdr:from>
    <xdr:to>
      <xdr:col>55</xdr:col>
      <xdr:colOff>0</xdr:colOff>
      <xdr:row>95</xdr:row>
      <xdr:rowOff>13818</xdr:rowOff>
    </xdr:to>
    <xdr:cxnSp macro="">
      <xdr:nvCxnSpPr>
        <xdr:cNvPr id="466" name="直線コネクタ 465"/>
        <xdr:cNvCxnSpPr/>
      </xdr:nvCxnSpPr>
      <xdr:spPr>
        <a:xfrm>
          <a:off x="9639300" y="16242412"/>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126112</xdr:rowOff>
    </xdr:from>
    <xdr:to>
      <xdr:col>50</xdr:col>
      <xdr:colOff>114300</xdr:colOff>
      <xdr:row>96</xdr:row>
      <xdr:rowOff>16929</xdr:rowOff>
    </xdr:to>
    <xdr:cxnSp macro="">
      <xdr:nvCxnSpPr>
        <xdr:cNvPr id="469" name="直線コネクタ 468"/>
        <xdr:cNvCxnSpPr/>
      </xdr:nvCxnSpPr>
      <xdr:spPr>
        <a:xfrm flipV="1">
          <a:off x="8750300" y="16242412"/>
          <a:ext cx="889000" cy="2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122492</xdr:rowOff>
    </xdr:from>
    <xdr:to>
      <xdr:col>45</xdr:col>
      <xdr:colOff>177800</xdr:colOff>
      <xdr:row>96</xdr:row>
      <xdr:rowOff>16929</xdr:rowOff>
    </xdr:to>
    <xdr:cxnSp macro="">
      <xdr:nvCxnSpPr>
        <xdr:cNvPr id="472" name="直線コネクタ 471"/>
        <xdr:cNvCxnSpPr/>
      </xdr:nvCxnSpPr>
      <xdr:spPr>
        <a:xfrm>
          <a:off x="7861300" y="16410242"/>
          <a:ext cx="889000" cy="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4" name="テキスト ボックス 473"/>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122492</xdr:rowOff>
    </xdr:from>
    <xdr:to>
      <xdr:col>41</xdr:col>
      <xdr:colOff>50800</xdr:colOff>
      <xdr:row>95</xdr:row>
      <xdr:rowOff>154139</xdr:rowOff>
    </xdr:to>
    <xdr:cxnSp macro="">
      <xdr:nvCxnSpPr>
        <xdr:cNvPr id="475" name="直線コネクタ 474"/>
        <xdr:cNvCxnSpPr/>
      </xdr:nvCxnSpPr>
      <xdr:spPr>
        <a:xfrm flipV="1">
          <a:off x="6972300" y="16410242"/>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7" name="テキスト ボックス 476"/>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9" name="テキスト ボックス 478"/>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134468</xdr:rowOff>
    </xdr:from>
    <xdr:to>
      <xdr:col>55</xdr:col>
      <xdr:colOff>50800</xdr:colOff>
      <xdr:row>95</xdr:row>
      <xdr:rowOff>64618</xdr:rowOff>
    </xdr:to>
    <xdr:sp macro="" textlink="">
      <xdr:nvSpPr>
        <xdr:cNvPr id="485" name="楕円 484"/>
        <xdr:cNvSpPr/>
      </xdr:nvSpPr>
      <xdr:spPr>
        <a:xfrm>
          <a:off x="10426700" y="162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157345</xdr:rowOff>
    </xdr:from>
    <xdr:ext cx="534377" cy="259045"/>
    <xdr:sp macro="" textlink="">
      <xdr:nvSpPr>
        <xdr:cNvPr id="486" name="普通建設事業費 （ うち更新整備　）該当値テキスト"/>
        <xdr:cNvSpPr txBox="1"/>
      </xdr:nvSpPr>
      <xdr:spPr>
        <a:xfrm>
          <a:off x="10528300" y="161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75312</xdr:rowOff>
    </xdr:from>
    <xdr:to>
      <xdr:col>50</xdr:col>
      <xdr:colOff>165100</xdr:colOff>
      <xdr:row>95</xdr:row>
      <xdr:rowOff>5462</xdr:rowOff>
    </xdr:to>
    <xdr:sp macro="" textlink="">
      <xdr:nvSpPr>
        <xdr:cNvPr id="487" name="楕円 486"/>
        <xdr:cNvSpPr/>
      </xdr:nvSpPr>
      <xdr:spPr>
        <a:xfrm>
          <a:off x="9588500" y="161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21989</xdr:rowOff>
    </xdr:from>
    <xdr:ext cx="534377" cy="259045"/>
    <xdr:sp macro="" textlink="">
      <xdr:nvSpPr>
        <xdr:cNvPr id="488" name="テキスト ボックス 487"/>
        <xdr:cNvSpPr txBox="1"/>
      </xdr:nvSpPr>
      <xdr:spPr>
        <a:xfrm>
          <a:off x="9372111" y="159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137579</xdr:rowOff>
    </xdr:from>
    <xdr:to>
      <xdr:col>46</xdr:col>
      <xdr:colOff>38100</xdr:colOff>
      <xdr:row>96</xdr:row>
      <xdr:rowOff>67729</xdr:rowOff>
    </xdr:to>
    <xdr:sp macro="" textlink="">
      <xdr:nvSpPr>
        <xdr:cNvPr id="489" name="楕円 488"/>
        <xdr:cNvSpPr/>
      </xdr:nvSpPr>
      <xdr:spPr>
        <a:xfrm>
          <a:off x="8699500" y="164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84256</xdr:rowOff>
    </xdr:from>
    <xdr:ext cx="534377" cy="259045"/>
    <xdr:sp macro="" textlink="">
      <xdr:nvSpPr>
        <xdr:cNvPr id="490" name="テキスト ボックス 489"/>
        <xdr:cNvSpPr txBox="1"/>
      </xdr:nvSpPr>
      <xdr:spPr>
        <a:xfrm>
          <a:off x="8483111" y="162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71692</xdr:rowOff>
    </xdr:from>
    <xdr:to>
      <xdr:col>41</xdr:col>
      <xdr:colOff>101600</xdr:colOff>
      <xdr:row>96</xdr:row>
      <xdr:rowOff>1842</xdr:rowOff>
    </xdr:to>
    <xdr:sp macro="" textlink="">
      <xdr:nvSpPr>
        <xdr:cNvPr id="491" name="楕円 490"/>
        <xdr:cNvSpPr/>
      </xdr:nvSpPr>
      <xdr:spPr>
        <a:xfrm>
          <a:off x="7810500" y="163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18369</xdr:rowOff>
    </xdr:from>
    <xdr:ext cx="534377" cy="259045"/>
    <xdr:sp macro="" textlink="">
      <xdr:nvSpPr>
        <xdr:cNvPr id="492" name="テキスト ボックス 491"/>
        <xdr:cNvSpPr txBox="1"/>
      </xdr:nvSpPr>
      <xdr:spPr>
        <a:xfrm>
          <a:off x="7594111" y="16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103339</xdr:rowOff>
    </xdr:from>
    <xdr:to>
      <xdr:col>36</xdr:col>
      <xdr:colOff>165100</xdr:colOff>
      <xdr:row>96</xdr:row>
      <xdr:rowOff>33489</xdr:rowOff>
    </xdr:to>
    <xdr:sp macro="" textlink="">
      <xdr:nvSpPr>
        <xdr:cNvPr id="493" name="楕円 492"/>
        <xdr:cNvSpPr/>
      </xdr:nvSpPr>
      <xdr:spPr>
        <a:xfrm>
          <a:off x="6921500" y="163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50016</xdr:rowOff>
    </xdr:from>
    <xdr:ext cx="534377" cy="259045"/>
    <xdr:sp macro="" textlink="">
      <xdr:nvSpPr>
        <xdr:cNvPr id="494" name="テキスト ボックス 493"/>
        <xdr:cNvSpPr txBox="1"/>
      </xdr:nvSpPr>
      <xdr:spPr>
        <a:xfrm>
          <a:off x="6705111" y="161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139662</xdr:rowOff>
    </xdr:from>
    <xdr:to>
      <xdr:col>85</xdr:col>
      <xdr:colOff>126364</xdr:colOff>
      <xdr:row>39</xdr:row>
      <xdr:rowOff>44450</xdr:rowOff>
    </xdr:to>
    <xdr:cxnSp macro="">
      <xdr:nvCxnSpPr>
        <xdr:cNvPr id="518" name="直線コネクタ 517"/>
        <xdr:cNvCxnSpPr/>
      </xdr:nvCxnSpPr>
      <xdr:spPr>
        <a:xfrm flipV="1">
          <a:off x="16317595" y="5797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59758</xdr:rowOff>
    </xdr:from>
    <xdr:ext cx="249299" cy="259045"/>
    <xdr:sp macro="" textlink="">
      <xdr:nvSpPr>
        <xdr:cNvPr id="519" name="災害復旧事業費最小値テキスト"/>
        <xdr:cNvSpPr txBox="1"/>
      </xdr:nvSpPr>
      <xdr:spPr>
        <a:xfrm>
          <a:off x="16370300" y="6746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86339</xdr:rowOff>
    </xdr:from>
    <xdr:ext cx="534377" cy="259045"/>
    <xdr:sp macro="" textlink="">
      <xdr:nvSpPr>
        <xdr:cNvPr id="521" name="災害復旧事業費最大値テキスト"/>
        <xdr:cNvSpPr txBox="1"/>
      </xdr:nvSpPr>
      <xdr:spPr>
        <a:xfrm>
          <a:off x="16370300" y="5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139662</xdr:rowOff>
    </xdr:from>
    <xdr:to>
      <xdr:col>86</xdr:col>
      <xdr:colOff>25400</xdr:colOff>
      <xdr:row>33</xdr:row>
      <xdr:rowOff>139662</xdr:rowOff>
    </xdr:to>
    <xdr:cxnSp macro="">
      <xdr:nvCxnSpPr>
        <xdr:cNvPr id="522" name="直線コネクタ 521"/>
        <xdr:cNvCxnSpPr/>
      </xdr:nvCxnSpPr>
      <xdr:spPr>
        <a:xfrm>
          <a:off x="16230600" y="579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139662</xdr:rowOff>
    </xdr:from>
    <xdr:to>
      <xdr:col>85</xdr:col>
      <xdr:colOff>127000</xdr:colOff>
      <xdr:row>37</xdr:row>
      <xdr:rowOff>71501</xdr:rowOff>
    </xdr:to>
    <xdr:cxnSp macro="">
      <xdr:nvCxnSpPr>
        <xdr:cNvPr id="523" name="直線コネクタ 522"/>
        <xdr:cNvCxnSpPr/>
      </xdr:nvCxnSpPr>
      <xdr:spPr>
        <a:xfrm flipV="1">
          <a:off x="15481300" y="5797512"/>
          <a:ext cx="838200" cy="6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104208</xdr:rowOff>
    </xdr:from>
    <xdr:ext cx="469744" cy="259045"/>
    <xdr:sp macro="" textlink="">
      <xdr:nvSpPr>
        <xdr:cNvPr id="524" name="災害復旧事業費平均値テキスト"/>
        <xdr:cNvSpPr txBox="1"/>
      </xdr:nvSpPr>
      <xdr:spPr>
        <a:xfrm>
          <a:off x="16370300" y="661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125781</xdr:rowOff>
    </xdr:from>
    <xdr:to>
      <xdr:col>85</xdr:col>
      <xdr:colOff>177800</xdr:colOff>
      <xdr:row>39</xdr:row>
      <xdr:rowOff>55931</xdr:rowOff>
    </xdr:to>
    <xdr:sp macro="" textlink="">
      <xdr:nvSpPr>
        <xdr:cNvPr id="525" name="フローチャート: 判断 524"/>
        <xdr:cNvSpPr/>
      </xdr:nvSpPr>
      <xdr:spPr>
        <a:xfrm>
          <a:off x="162687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71501</xdr:rowOff>
    </xdr:from>
    <xdr:to>
      <xdr:col>81</xdr:col>
      <xdr:colOff>50800</xdr:colOff>
      <xdr:row>38</xdr:row>
      <xdr:rowOff>68872</xdr:rowOff>
    </xdr:to>
    <xdr:cxnSp macro="">
      <xdr:nvCxnSpPr>
        <xdr:cNvPr id="526" name="直線コネクタ 525"/>
        <xdr:cNvCxnSpPr/>
      </xdr:nvCxnSpPr>
      <xdr:spPr>
        <a:xfrm flipV="1">
          <a:off x="14592300" y="641515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124143</xdr:rowOff>
    </xdr:from>
    <xdr:to>
      <xdr:col>81</xdr:col>
      <xdr:colOff>101600</xdr:colOff>
      <xdr:row>39</xdr:row>
      <xdr:rowOff>54293</xdr:rowOff>
    </xdr:to>
    <xdr:sp macro="" textlink="">
      <xdr:nvSpPr>
        <xdr:cNvPr id="527" name="フローチャート: 判断 526"/>
        <xdr:cNvSpPr/>
      </xdr:nvSpPr>
      <xdr:spPr>
        <a:xfrm>
          <a:off x="15430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45420</xdr:rowOff>
    </xdr:from>
    <xdr:ext cx="469744" cy="259045"/>
    <xdr:sp macro="" textlink="">
      <xdr:nvSpPr>
        <xdr:cNvPr id="528" name="テキスト ボックス 527"/>
        <xdr:cNvSpPr txBox="1"/>
      </xdr:nvSpPr>
      <xdr:spPr>
        <a:xfrm>
          <a:off x="15246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123431</xdr:rowOff>
    </xdr:from>
    <xdr:to>
      <xdr:col>76</xdr:col>
      <xdr:colOff>114300</xdr:colOff>
      <xdr:row>38</xdr:row>
      <xdr:rowOff>68872</xdr:rowOff>
    </xdr:to>
    <xdr:cxnSp macro="">
      <xdr:nvCxnSpPr>
        <xdr:cNvPr id="529" name="直線コネクタ 528"/>
        <xdr:cNvCxnSpPr/>
      </xdr:nvCxnSpPr>
      <xdr:spPr>
        <a:xfrm>
          <a:off x="13703300" y="6295631"/>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127229</xdr:rowOff>
    </xdr:from>
    <xdr:to>
      <xdr:col>76</xdr:col>
      <xdr:colOff>165100</xdr:colOff>
      <xdr:row>39</xdr:row>
      <xdr:rowOff>57379</xdr:rowOff>
    </xdr:to>
    <xdr:sp macro="" textlink="">
      <xdr:nvSpPr>
        <xdr:cNvPr id="530" name="フローチャート: 判断 529"/>
        <xdr:cNvSpPr/>
      </xdr:nvSpPr>
      <xdr:spPr>
        <a:xfrm>
          <a:off x="14541500" y="66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31" name="テキスト ボックス 530"/>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134176</xdr:rowOff>
    </xdr:from>
    <xdr:to>
      <xdr:col>71</xdr:col>
      <xdr:colOff>177800</xdr:colOff>
      <xdr:row>36</xdr:row>
      <xdr:rowOff>123431</xdr:rowOff>
    </xdr:to>
    <xdr:cxnSp macro="">
      <xdr:nvCxnSpPr>
        <xdr:cNvPr id="532" name="直線コネクタ 531"/>
        <xdr:cNvCxnSpPr/>
      </xdr:nvCxnSpPr>
      <xdr:spPr>
        <a:xfrm>
          <a:off x="12814300" y="5449126"/>
          <a:ext cx="8890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115951</xdr:rowOff>
    </xdr:from>
    <xdr:to>
      <xdr:col>72</xdr:col>
      <xdr:colOff>38100</xdr:colOff>
      <xdr:row>39</xdr:row>
      <xdr:rowOff>46101</xdr:rowOff>
    </xdr:to>
    <xdr:sp macro="" textlink="">
      <xdr:nvSpPr>
        <xdr:cNvPr id="533" name="フローチャート: 判断 532"/>
        <xdr:cNvSpPr/>
      </xdr:nvSpPr>
      <xdr:spPr>
        <a:xfrm>
          <a:off x="136525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37228</xdr:rowOff>
    </xdr:from>
    <xdr:ext cx="469744" cy="259045"/>
    <xdr:sp macro="" textlink="">
      <xdr:nvSpPr>
        <xdr:cNvPr id="534" name="テキスト ボックス 533"/>
        <xdr:cNvSpPr txBox="1"/>
      </xdr:nvSpPr>
      <xdr:spPr>
        <a:xfrm>
          <a:off x="13468428" y="672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101968</xdr:rowOff>
    </xdr:from>
    <xdr:to>
      <xdr:col>67</xdr:col>
      <xdr:colOff>101600</xdr:colOff>
      <xdr:row>39</xdr:row>
      <xdr:rowOff>32118</xdr:rowOff>
    </xdr:to>
    <xdr:sp macro="" textlink="">
      <xdr:nvSpPr>
        <xdr:cNvPr id="535" name="フローチャート: 判断 534"/>
        <xdr:cNvSpPr/>
      </xdr:nvSpPr>
      <xdr:spPr>
        <a:xfrm>
          <a:off x="12763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23245</xdr:rowOff>
    </xdr:from>
    <xdr:ext cx="469744" cy="259045"/>
    <xdr:sp macro="" textlink="">
      <xdr:nvSpPr>
        <xdr:cNvPr id="536" name="テキスト ボックス 535"/>
        <xdr:cNvSpPr txBox="1"/>
      </xdr:nvSpPr>
      <xdr:spPr>
        <a:xfrm>
          <a:off x="12579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88862</xdr:rowOff>
    </xdr:from>
    <xdr:to>
      <xdr:col>85</xdr:col>
      <xdr:colOff>177800</xdr:colOff>
      <xdr:row>34</xdr:row>
      <xdr:rowOff>19012</xdr:rowOff>
    </xdr:to>
    <xdr:sp macro="" textlink="">
      <xdr:nvSpPr>
        <xdr:cNvPr id="542" name="楕円 541"/>
        <xdr:cNvSpPr/>
      </xdr:nvSpPr>
      <xdr:spPr>
        <a:xfrm>
          <a:off x="16268700" y="57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41889</xdr:rowOff>
    </xdr:from>
    <xdr:ext cx="534377" cy="259045"/>
    <xdr:sp macro="" textlink="">
      <xdr:nvSpPr>
        <xdr:cNvPr id="543" name="災害復旧事業費該当値テキスト"/>
        <xdr:cNvSpPr txBox="1"/>
      </xdr:nvSpPr>
      <xdr:spPr>
        <a:xfrm>
          <a:off x="16370300" y="56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20701</xdr:rowOff>
    </xdr:from>
    <xdr:to>
      <xdr:col>81</xdr:col>
      <xdr:colOff>101600</xdr:colOff>
      <xdr:row>37</xdr:row>
      <xdr:rowOff>122301</xdr:rowOff>
    </xdr:to>
    <xdr:sp macro="" textlink="">
      <xdr:nvSpPr>
        <xdr:cNvPr id="544" name="楕円 543"/>
        <xdr:cNvSpPr/>
      </xdr:nvSpPr>
      <xdr:spPr>
        <a:xfrm>
          <a:off x="15430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138828</xdr:rowOff>
    </xdr:from>
    <xdr:ext cx="469744" cy="259045"/>
    <xdr:sp macro="" textlink="">
      <xdr:nvSpPr>
        <xdr:cNvPr id="545" name="テキスト ボックス 544"/>
        <xdr:cNvSpPr txBox="1"/>
      </xdr:nvSpPr>
      <xdr:spPr>
        <a:xfrm>
          <a:off x="15246428" y="61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18072</xdr:rowOff>
    </xdr:from>
    <xdr:to>
      <xdr:col>76</xdr:col>
      <xdr:colOff>165100</xdr:colOff>
      <xdr:row>38</xdr:row>
      <xdr:rowOff>119672</xdr:rowOff>
    </xdr:to>
    <xdr:sp macro="" textlink="">
      <xdr:nvSpPr>
        <xdr:cNvPr id="546" name="楕円 545"/>
        <xdr:cNvSpPr/>
      </xdr:nvSpPr>
      <xdr:spPr>
        <a:xfrm>
          <a:off x="14541500" y="6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136199</xdr:rowOff>
    </xdr:from>
    <xdr:ext cx="469744" cy="259045"/>
    <xdr:sp macro="" textlink="">
      <xdr:nvSpPr>
        <xdr:cNvPr id="547" name="テキスト ボックス 546"/>
        <xdr:cNvSpPr txBox="1"/>
      </xdr:nvSpPr>
      <xdr:spPr>
        <a:xfrm>
          <a:off x="14357428" y="63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72631</xdr:rowOff>
    </xdr:from>
    <xdr:to>
      <xdr:col>72</xdr:col>
      <xdr:colOff>38100</xdr:colOff>
      <xdr:row>37</xdr:row>
      <xdr:rowOff>2781</xdr:rowOff>
    </xdr:to>
    <xdr:sp macro="" textlink="">
      <xdr:nvSpPr>
        <xdr:cNvPr id="548" name="楕円 547"/>
        <xdr:cNvSpPr/>
      </xdr:nvSpPr>
      <xdr:spPr>
        <a:xfrm>
          <a:off x="136525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19308</xdr:rowOff>
    </xdr:from>
    <xdr:ext cx="534377" cy="259045"/>
    <xdr:sp macro="" textlink="">
      <xdr:nvSpPr>
        <xdr:cNvPr id="549" name="テキスト ボックス 548"/>
        <xdr:cNvSpPr txBox="1"/>
      </xdr:nvSpPr>
      <xdr:spPr>
        <a:xfrm>
          <a:off x="13436111" y="60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83376</xdr:rowOff>
    </xdr:from>
    <xdr:to>
      <xdr:col>67</xdr:col>
      <xdr:colOff>101600</xdr:colOff>
      <xdr:row>32</xdr:row>
      <xdr:rowOff>13526</xdr:rowOff>
    </xdr:to>
    <xdr:sp macro="" textlink="">
      <xdr:nvSpPr>
        <xdr:cNvPr id="550" name="楕円 549"/>
        <xdr:cNvSpPr/>
      </xdr:nvSpPr>
      <xdr:spPr>
        <a:xfrm>
          <a:off x="12763500" y="5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30053</xdr:rowOff>
    </xdr:from>
    <xdr:ext cx="534377" cy="259045"/>
    <xdr:sp macro="" textlink="">
      <xdr:nvSpPr>
        <xdr:cNvPr id="551" name="テキスト ボックス 550"/>
        <xdr:cNvSpPr txBox="1"/>
      </xdr:nvSpPr>
      <xdr:spPr>
        <a:xfrm>
          <a:off x="12547111" y="51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25844</xdr:rowOff>
    </xdr:from>
    <xdr:to>
      <xdr:col>85</xdr:col>
      <xdr:colOff>127000</xdr:colOff>
      <xdr:row>70</xdr:row>
      <xdr:rowOff>55283</xdr:rowOff>
    </xdr:to>
    <xdr:cxnSp macro="">
      <xdr:nvCxnSpPr>
        <xdr:cNvPr id="629" name="直線コネクタ 628"/>
        <xdr:cNvCxnSpPr/>
      </xdr:nvCxnSpPr>
      <xdr:spPr>
        <a:xfrm flipV="1">
          <a:off x="15481300" y="12027344"/>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55283</xdr:rowOff>
    </xdr:from>
    <xdr:to>
      <xdr:col>81</xdr:col>
      <xdr:colOff>50800</xdr:colOff>
      <xdr:row>71</xdr:row>
      <xdr:rowOff>114071</xdr:rowOff>
    </xdr:to>
    <xdr:cxnSp macro="">
      <xdr:nvCxnSpPr>
        <xdr:cNvPr id="632" name="直線コネクタ 631"/>
        <xdr:cNvCxnSpPr/>
      </xdr:nvCxnSpPr>
      <xdr:spPr>
        <a:xfrm flipV="1">
          <a:off x="14592300" y="12056783"/>
          <a:ext cx="8890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145504</xdr:rowOff>
    </xdr:from>
    <xdr:to>
      <xdr:col>76</xdr:col>
      <xdr:colOff>114300</xdr:colOff>
      <xdr:row>71</xdr:row>
      <xdr:rowOff>114071</xdr:rowOff>
    </xdr:to>
    <xdr:cxnSp macro="">
      <xdr:nvCxnSpPr>
        <xdr:cNvPr id="635" name="直線コネクタ 634"/>
        <xdr:cNvCxnSpPr/>
      </xdr:nvCxnSpPr>
      <xdr:spPr>
        <a:xfrm>
          <a:off x="13703300" y="12147004"/>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145504</xdr:rowOff>
    </xdr:from>
    <xdr:to>
      <xdr:col>71</xdr:col>
      <xdr:colOff>177800</xdr:colOff>
      <xdr:row>71</xdr:row>
      <xdr:rowOff>103836</xdr:rowOff>
    </xdr:to>
    <xdr:cxnSp macro="">
      <xdr:nvCxnSpPr>
        <xdr:cNvPr id="638" name="直線コネクタ 637"/>
        <xdr:cNvCxnSpPr/>
      </xdr:nvCxnSpPr>
      <xdr:spPr>
        <a:xfrm flipV="1">
          <a:off x="12814300" y="12147004"/>
          <a:ext cx="889000" cy="1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146494</xdr:rowOff>
    </xdr:from>
    <xdr:to>
      <xdr:col>85</xdr:col>
      <xdr:colOff>177800</xdr:colOff>
      <xdr:row>70</xdr:row>
      <xdr:rowOff>76644</xdr:rowOff>
    </xdr:to>
    <xdr:sp macro="" textlink="">
      <xdr:nvSpPr>
        <xdr:cNvPr id="648" name="楕円 647"/>
        <xdr:cNvSpPr/>
      </xdr:nvSpPr>
      <xdr:spPr>
        <a:xfrm>
          <a:off x="16268700" y="119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99521</xdr:rowOff>
    </xdr:from>
    <xdr:ext cx="599010" cy="259045"/>
    <xdr:sp macro="" textlink="">
      <xdr:nvSpPr>
        <xdr:cNvPr id="649" name="公債費該当値テキスト"/>
        <xdr:cNvSpPr txBox="1"/>
      </xdr:nvSpPr>
      <xdr:spPr>
        <a:xfrm>
          <a:off x="16370300" y="119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4483</xdr:rowOff>
    </xdr:from>
    <xdr:to>
      <xdr:col>81</xdr:col>
      <xdr:colOff>101600</xdr:colOff>
      <xdr:row>70</xdr:row>
      <xdr:rowOff>106083</xdr:rowOff>
    </xdr:to>
    <xdr:sp macro="" textlink="">
      <xdr:nvSpPr>
        <xdr:cNvPr id="650" name="楕円 649"/>
        <xdr:cNvSpPr/>
      </xdr:nvSpPr>
      <xdr:spPr>
        <a:xfrm>
          <a:off x="15430500" y="120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122610</xdr:rowOff>
    </xdr:from>
    <xdr:ext cx="599010" cy="259045"/>
    <xdr:sp macro="" textlink="">
      <xdr:nvSpPr>
        <xdr:cNvPr id="651" name="テキスト ボックス 650"/>
        <xdr:cNvSpPr txBox="1"/>
      </xdr:nvSpPr>
      <xdr:spPr>
        <a:xfrm>
          <a:off x="15181795"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63271</xdr:rowOff>
    </xdr:from>
    <xdr:to>
      <xdr:col>76</xdr:col>
      <xdr:colOff>165100</xdr:colOff>
      <xdr:row>71</xdr:row>
      <xdr:rowOff>164871</xdr:rowOff>
    </xdr:to>
    <xdr:sp macro="" textlink="">
      <xdr:nvSpPr>
        <xdr:cNvPr id="652" name="楕円 651"/>
        <xdr:cNvSpPr/>
      </xdr:nvSpPr>
      <xdr:spPr>
        <a:xfrm>
          <a:off x="14541500" y="12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9948</xdr:rowOff>
    </xdr:from>
    <xdr:ext cx="599010" cy="259045"/>
    <xdr:sp macro="" textlink="">
      <xdr:nvSpPr>
        <xdr:cNvPr id="653" name="テキスト ボックス 652"/>
        <xdr:cNvSpPr txBox="1"/>
      </xdr:nvSpPr>
      <xdr:spPr>
        <a:xfrm>
          <a:off x="14292795" y="120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94704</xdr:rowOff>
    </xdr:from>
    <xdr:to>
      <xdr:col>72</xdr:col>
      <xdr:colOff>38100</xdr:colOff>
      <xdr:row>71</xdr:row>
      <xdr:rowOff>24854</xdr:rowOff>
    </xdr:to>
    <xdr:sp macro="" textlink="">
      <xdr:nvSpPr>
        <xdr:cNvPr id="654" name="楕円 653"/>
        <xdr:cNvSpPr/>
      </xdr:nvSpPr>
      <xdr:spPr>
        <a:xfrm>
          <a:off x="136525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41381</xdr:rowOff>
    </xdr:from>
    <xdr:ext cx="599010" cy="259045"/>
    <xdr:sp macro="" textlink="">
      <xdr:nvSpPr>
        <xdr:cNvPr id="655" name="テキスト ボックス 654"/>
        <xdr:cNvSpPr txBox="1"/>
      </xdr:nvSpPr>
      <xdr:spPr>
        <a:xfrm>
          <a:off x="13403795" y="118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53036</xdr:rowOff>
    </xdr:from>
    <xdr:to>
      <xdr:col>67</xdr:col>
      <xdr:colOff>101600</xdr:colOff>
      <xdr:row>71</xdr:row>
      <xdr:rowOff>154636</xdr:rowOff>
    </xdr:to>
    <xdr:sp macro="" textlink="">
      <xdr:nvSpPr>
        <xdr:cNvPr id="656" name="楕円 655"/>
        <xdr:cNvSpPr/>
      </xdr:nvSpPr>
      <xdr:spPr>
        <a:xfrm>
          <a:off x="127635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171163</xdr:rowOff>
    </xdr:from>
    <xdr:ext cx="599010" cy="259045"/>
    <xdr:sp macro="" textlink="">
      <xdr:nvSpPr>
        <xdr:cNvPr id="657" name="テキスト ボックス 656"/>
        <xdr:cNvSpPr txBox="1"/>
      </xdr:nvSpPr>
      <xdr:spPr>
        <a:xfrm>
          <a:off x="12514795" y="120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158395</xdr:rowOff>
    </xdr:from>
    <xdr:to>
      <xdr:col>85</xdr:col>
      <xdr:colOff>127000</xdr:colOff>
      <xdr:row>97</xdr:row>
      <xdr:rowOff>55384</xdr:rowOff>
    </xdr:to>
    <xdr:cxnSp macro="">
      <xdr:nvCxnSpPr>
        <xdr:cNvPr id="686" name="直線コネクタ 685"/>
        <xdr:cNvCxnSpPr/>
      </xdr:nvCxnSpPr>
      <xdr:spPr>
        <a:xfrm>
          <a:off x="15481300" y="16617595"/>
          <a:ext cx="8382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7"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54559</xdr:rowOff>
    </xdr:from>
    <xdr:to>
      <xdr:col>81</xdr:col>
      <xdr:colOff>50800</xdr:colOff>
      <xdr:row>96</xdr:row>
      <xdr:rowOff>158395</xdr:rowOff>
    </xdr:to>
    <xdr:cxnSp macro="">
      <xdr:nvCxnSpPr>
        <xdr:cNvPr id="689" name="直線コネクタ 688"/>
        <xdr:cNvCxnSpPr/>
      </xdr:nvCxnSpPr>
      <xdr:spPr>
        <a:xfrm>
          <a:off x="14592300" y="16342309"/>
          <a:ext cx="889000" cy="2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54559</xdr:rowOff>
    </xdr:from>
    <xdr:to>
      <xdr:col>76</xdr:col>
      <xdr:colOff>114300</xdr:colOff>
      <xdr:row>97</xdr:row>
      <xdr:rowOff>150457</xdr:rowOff>
    </xdr:to>
    <xdr:cxnSp macro="">
      <xdr:nvCxnSpPr>
        <xdr:cNvPr id="692" name="直線コネクタ 691"/>
        <xdr:cNvCxnSpPr/>
      </xdr:nvCxnSpPr>
      <xdr:spPr>
        <a:xfrm flipV="1">
          <a:off x="13703300" y="16342309"/>
          <a:ext cx="889000" cy="4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166433</xdr:rowOff>
    </xdr:from>
    <xdr:to>
      <xdr:col>71</xdr:col>
      <xdr:colOff>177800</xdr:colOff>
      <xdr:row>97</xdr:row>
      <xdr:rowOff>150457</xdr:rowOff>
    </xdr:to>
    <xdr:cxnSp macro="">
      <xdr:nvCxnSpPr>
        <xdr:cNvPr id="695" name="直線コネクタ 694"/>
        <xdr:cNvCxnSpPr/>
      </xdr:nvCxnSpPr>
      <xdr:spPr>
        <a:xfrm>
          <a:off x="12814300" y="16625633"/>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9" name="テキスト ボックス 698"/>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4584</xdr:rowOff>
    </xdr:from>
    <xdr:to>
      <xdr:col>85</xdr:col>
      <xdr:colOff>177800</xdr:colOff>
      <xdr:row>97</xdr:row>
      <xdr:rowOff>106184</xdr:rowOff>
    </xdr:to>
    <xdr:sp macro="" textlink="">
      <xdr:nvSpPr>
        <xdr:cNvPr id="705" name="楕円 704"/>
        <xdr:cNvSpPr/>
      </xdr:nvSpPr>
      <xdr:spPr>
        <a:xfrm>
          <a:off x="162687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27461</xdr:rowOff>
    </xdr:from>
    <xdr:ext cx="534377" cy="259045"/>
    <xdr:sp macro="" textlink="">
      <xdr:nvSpPr>
        <xdr:cNvPr id="706" name="積立金該当値テキスト"/>
        <xdr:cNvSpPr txBox="1"/>
      </xdr:nvSpPr>
      <xdr:spPr>
        <a:xfrm>
          <a:off x="16370300" y="164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107595</xdr:rowOff>
    </xdr:from>
    <xdr:to>
      <xdr:col>81</xdr:col>
      <xdr:colOff>101600</xdr:colOff>
      <xdr:row>97</xdr:row>
      <xdr:rowOff>37745</xdr:rowOff>
    </xdr:to>
    <xdr:sp macro="" textlink="">
      <xdr:nvSpPr>
        <xdr:cNvPr id="707" name="楕円 706"/>
        <xdr:cNvSpPr/>
      </xdr:nvSpPr>
      <xdr:spPr>
        <a:xfrm>
          <a:off x="15430500" y="165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54272</xdr:rowOff>
    </xdr:from>
    <xdr:ext cx="534377" cy="259045"/>
    <xdr:sp macro="" textlink="">
      <xdr:nvSpPr>
        <xdr:cNvPr id="708" name="テキスト ボックス 707"/>
        <xdr:cNvSpPr txBox="1"/>
      </xdr:nvSpPr>
      <xdr:spPr>
        <a:xfrm>
          <a:off x="15214111" y="163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3759</xdr:rowOff>
    </xdr:from>
    <xdr:to>
      <xdr:col>76</xdr:col>
      <xdr:colOff>165100</xdr:colOff>
      <xdr:row>95</xdr:row>
      <xdr:rowOff>105359</xdr:rowOff>
    </xdr:to>
    <xdr:sp macro="" textlink="">
      <xdr:nvSpPr>
        <xdr:cNvPr id="709" name="楕円 708"/>
        <xdr:cNvSpPr/>
      </xdr:nvSpPr>
      <xdr:spPr>
        <a:xfrm>
          <a:off x="14541500" y="162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121886</xdr:rowOff>
    </xdr:from>
    <xdr:ext cx="534377" cy="259045"/>
    <xdr:sp macro="" textlink="">
      <xdr:nvSpPr>
        <xdr:cNvPr id="710" name="テキスト ボックス 709"/>
        <xdr:cNvSpPr txBox="1"/>
      </xdr:nvSpPr>
      <xdr:spPr>
        <a:xfrm>
          <a:off x="14325111" y="160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99657</xdr:rowOff>
    </xdr:from>
    <xdr:to>
      <xdr:col>72</xdr:col>
      <xdr:colOff>38100</xdr:colOff>
      <xdr:row>98</xdr:row>
      <xdr:rowOff>29807</xdr:rowOff>
    </xdr:to>
    <xdr:sp macro="" textlink="">
      <xdr:nvSpPr>
        <xdr:cNvPr id="711" name="楕円 710"/>
        <xdr:cNvSpPr/>
      </xdr:nvSpPr>
      <xdr:spPr>
        <a:xfrm>
          <a:off x="13652500" y="167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46334</xdr:rowOff>
    </xdr:from>
    <xdr:ext cx="534377" cy="259045"/>
    <xdr:sp macro="" textlink="">
      <xdr:nvSpPr>
        <xdr:cNvPr id="712" name="テキスト ボックス 711"/>
        <xdr:cNvSpPr txBox="1"/>
      </xdr:nvSpPr>
      <xdr:spPr>
        <a:xfrm>
          <a:off x="13436111" y="165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115633</xdr:rowOff>
    </xdr:from>
    <xdr:to>
      <xdr:col>67</xdr:col>
      <xdr:colOff>101600</xdr:colOff>
      <xdr:row>97</xdr:row>
      <xdr:rowOff>45783</xdr:rowOff>
    </xdr:to>
    <xdr:sp macro="" textlink="">
      <xdr:nvSpPr>
        <xdr:cNvPr id="713" name="楕円 712"/>
        <xdr:cNvSpPr/>
      </xdr:nvSpPr>
      <xdr:spPr>
        <a:xfrm>
          <a:off x="12763500" y="165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62310</xdr:rowOff>
    </xdr:from>
    <xdr:ext cx="534377" cy="259045"/>
    <xdr:sp macro="" textlink="">
      <xdr:nvSpPr>
        <xdr:cNvPr id="714" name="テキスト ボックス 713"/>
        <xdr:cNvSpPr txBox="1"/>
      </xdr:nvSpPr>
      <xdr:spPr>
        <a:xfrm>
          <a:off x="12547111" y="163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67364</xdr:rowOff>
    </xdr:from>
    <xdr:to>
      <xdr:col>116</xdr:col>
      <xdr:colOff>63500</xdr:colOff>
      <xdr:row>36</xdr:row>
      <xdr:rowOff>85326</xdr:rowOff>
    </xdr:to>
    <xdr:cxnSp macro="">
      <xdr:nvCxnSpPr>
        <xdr:cNvPr id="745" name="直線コネクタ 744"/>
        <xdr:cNvCxnSpPr/>
      </xdr:nvCxnSpPr>
      <xdr:spPr>
        <a:xfrm>
          <a:off x="21323300" y="6239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6" name="投資及び出資金平均値テキスト"/>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67364</xdr:rowOff>
    </xdr:from>
    <xdr:to>
      <xdr:col>111</xdr:col>
      <xdr:colOff>177800</xdr:colOff>
      <xdr:row>37</xdr:row>
      <xdr:rowOff>72590</xdr:rowOff>
    </xdr:to>
    <xdr:cxnSp macro="">
      <xdr:nvCxnSpPr>
        <xdr:cNvPr id="748" name="直線コネクタ 747"/>
        <xdr:cNvCxnSpPr/>
      </xdr:nvCxnSpPr>
      <xdr:spPr>
        <a:xfrm flipV="1">
          <a:off x="20434300" y="6239564"/>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0" name="テキスト ボックス 749"/>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72590</xdr:rowOff>
    </xdr:from>
    <xdr:to>
      <xdr:col>107</xdr:col>
      <xdr:colOff>50800</xdr:colOff>
      <xdr:row>39</xdr:row>
      <xdr:rowOff>98878</xdr:rowOff>
    </xdr:to>
    <xdr:cxnSp macro="">
      <xdr:nvCxnSpPr>
        <xdr:cNvPr id="751" name="直線コネクタ 750"/>
        <xdr:cNvCxnSpPr/>
      </xdr:nvCxnSpPr>
      <xdr:spPr>
        <a:xfrm flipV="1">
          <a:off x="19545300" y="6416240"/>
          <a:ext cx="889000" cy="36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3" name="テキスト ボックス 752"/>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34526</xdr:rowOff>
    </xdr:from>
    <xdr:to>
      <xdr:col>116</xdr:col>
      <xdr:colOff>114300</xdr:colOff>
      <xdr:row>36</xdr:row>
      <xdr:rowOff>136126</xdr:rowOff>
    </xdr:to>
    <xdr:sp macro="" textlink="">
      <xdr:nvSpPr>
        <xdr:cNvPr id="764" name="楕円 763"/>
        <xdr:cNvSpPr/>
      </xdr:nvSpPr>
      <xdr:spPr>
        <a:xfrm>
          <a:off x="22110700" y="6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57403</xdr:rowOff>
    </xdr:from>
    <xdr:ext cx="469744" cy="259045"/>
    <xdr:sp macro="" textlink="">
      <xdr:nvSpPr>
        <xdr:cNvPr id="765" name="投資及び出資金該当値テキスト"/>
        <xdr:cNvSpPr txBox="1"/>
      </xdr:nvSpPr>
      <xdr:spPr>
        <a:xfrm>
          <a:off x="22212300" y="605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16564</xdr:rowOff>
    </xdr:from>
    <xdr:to>
      <xdr:col>112</xdr:col>
      <xdr:colOff>38100</xdr:colOff>
      <xdr:row>36</xdr:row>
      <xdr:rowOff>118164</xdr:rowOff>
    </xdr:to>
    <xdr:sp macro="" textlink="">
      <xdr:nvSpPr>
        <xdr:cNvPr id="766" name="楕円 765"/>
        <xdr:cNvSpPr/>
      </xdr:nvSpPr>
      <xdr:spPr>
        <a:xfrm>
          <a:off x="21272500" y="61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134691</xdr:rowOff>
    </xdr:from>
    <xdr:ext cx="469744" cy="259045"/>
    <xdr:sp macro="" textlink="">
      <xdr:nvSpPr>
        <xdr:cNvPr id="767" name="テキスト ボックス 766"/>
        <xdr:cNvSpPr txBox="1"/>
      </xdr:nvSpPr>
      <xdr:spPr>
        <a:xfrm>
          <a:off x="21088428" y="596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21790</xdr:rowOff>
    </xdr:from>
    <xdr:to>
      <xdr:col>107</xdr:col>
      <xdr:colOff>101600</xdr:colOff>
      <xdr:row>37</xdr:row>
      <xdr:rowOff>123390</xdr:rowOff>
    </xdr:to>
    <xdr:sp macro="" textlink="">
      <xdr:nvSpPr>
        <xdr:cNvPr id="768" name="楕円 767"/>
        <xdr:cNvSpPr/>
      </xdr:nvSpPr>
      <xdr:spPr>
        <a:xfrm>
          <a:off x="20383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139917</xdr:rowOff>
    </xdr:from>
    <xdr:ext cx="469744" cy="259045"/>
    <xdr:sp macro="" textlink="">
      <xdr:nvSpPr>
        <xdr:cNvPr id="769" name="テキスト ボックス 768"/>
        <xdr:cNvSpPr txBox="1"/>
      </xdr:nvSpPr>
      <xdr:spPr>
        <a:xfrm>
          <a:off x="20199428" y="61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18276</xdr:rowOff>
    </xdr:from>
    <xdr:to>
      <xdr:col>116</xdr:col>
      <xdr:colOff>63500</xdr:colOff>
      <xdr:row>58</xdr:row>
      <xdr:rowOff>165074</xdr:rowOff>
    </xdr:to>
    <xdr:cxnSp macro="">
      <xdr:nvCxnSpPr>
        <xdr:cNvPr id="802" name="直線コネクタ 801"/>
        <xdr:cNvCxnSpPr/>
      </xdr:nvCxnSpPr>
      <xdr:spPr>
        <a:xfrm>
          <a:off x="21323300" y="9962376"/>
          <a:ext cx="838200" cy="1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18276</xdr:rowOff>
    </xdr:from>
    <xdr:to>
      <xdr:col>111</xdr:col>
      <xdr:colOff>177800</xdr:colOff>
      <xdr:row>58</xdr:row>
      <xdr:rowOff>134518</xdr:rowOff>
    </xdr:to>
    <xdr:cxnSp macro="">
      <xdr:nvCxnSpPr>
        <xdr:cNvPr id="805" name="直線コネクタ 804"/>
        <xdr:cNvCxnSpPr/>
      </xdr:nvCxnSpPr>
      <xdr:spPr>
        <a:xfrm flipV="1">
          <a:off x="20434300" y="9962376"/>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134518</xdr:rowOff>
    </xdr:from>
    <xdr:to>
      <xdr:col>107</xdr:col>
      <xdr:colOff>50800</xdr:colOff>
      <xdr:row>58</xdr:row>
      <xdr:rowOff>153226</xdr:rowOff>
    </xdr:to>
    <xdr:cxnSp macro="">
      <xdr:nvCxnSpPr>
        <xdr:cNvPr id="808" name="直線コネクタ 807"/>
        <xdr:cNvCxnSpPr/>
      </xdr:nvCxnSpPr>
      <xdr:spPr>
        <a:xfrm flipV="1">
          <a:off x="19545300" y="10078618"/>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144844</xdr:rowOff>
    </xdr:from>
    <xdr:to>
      <xdr:col>102</xdr:col>
      <xdr:colOff>114300</xdr:colOff>
      <xdr:row>58</xdr:row>
      <xdr:rowOff>153226</xdr:rowOff>
    </xdr:to>
    <xdr:cxnSp macro="">
      <xdr:nvCxnSpPr>
        <xdr:cNvPr id="811" name="直線コネクタ 810"/>
        <xdr:cNvCxnSpPr/>
      </xdr:nvCxnSpPr>
      <xdr:spPr>
        <a:xfrm>
          <a:off x="18656300" y="10088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114274</xdr:rowOff>
    </xdr:from>
    <xdr:to>
      <xdr:col>116</xdr:col>
      <xdr:colOff>114300</xdr:colOff>
      <xdr:row>59</xdr:row>
      <xdr:rowOff>44424</xdr:rowOff>
    </xdr:to>
    <xdr:sp macro="" textlink="">
      <xdr:nvSpPr>
        <xdr:cNvPr id="821" name="楕円 820"/>
        <xdr:cNvSpPr/>
      </xdr:nvSpPr>
      <xdr:spPr>
        <a:xfrm>
          <a:off x="221107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2" name="貸付金該当値テキスト"/>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138926</xdr:rowOff>
    </xdr:from>
    <xdr:to>
      <xdr:col>112</xdr:col>
      <xdr:colOff>38100</xdr:colOff>
      <xdr:row>58</xdr:row>
      <xdr:rowOff>69076</xdr:rowOff>
    </xdr:to>
    <xdr:sp macro="" textlink="">
      <xdr:nvSpPr>
        <xdr:cNvPr id="823" name="楕円 822"/>
        <xdr:cNvSpPr/>
      </xdr:nvSpPr>
      <xdr:spPr>
        <a:xfrm>
          <a:off x="212725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85603</xdr:rowOff>
    </xdr:from>
    <xdr:ext cx="469744" cy="259045"/>
    <xdr:sp macro="" textlink="">
      <xdr:nvSpPr>
        <xdr:cNvPr id="824" name="テキスト ボックス 823"/>
        <xdr:cNvSpPr txBox="1"/>
      </xdr:nvSpPr>
      <xdr:spPr>
        <a:xfrm>
          <a:off x="21088428" y="968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83718</xdr:rowOff>
    </xdr:from>
    <xdr:to>
      <xdr:col>107</xdr:col>
      <xdr:colOff>101600</xdr:colOff>
      <xdr:row>59</xdr:row>
      <xdr:rowOff>13868</xdr:rowOff>
    </xdr:to>
    <xdr:sp macro="" textlink="">
      <xdr:nvSpPr>
        <xdr:cNvPr id="825" name="楕円 824"/>
        <xdr:cNvSpPr/>
      </xdr:nvSpPr>
      <xdr:spPr>
        <a:xfrm>
          <a:off x="20383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4995</xdr:rowOff>
    </xdr:from>
    <xdr:ext cx="469744" cy="259045"/>
    <xdr:sp macro="" textlink="">
      <xdr:nvSpPr>
        <xdr:cNvPr id="826" name="テキスト ボックス 825"/>
        <xdr:cNvSpPr txBox="1"/>
      </xdr:nvSpPr>
      <xdr:spPr>
        <a:xfrm>
          <a:off x="20199428" y="101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102426</xdr:rowOff>
    </xdr:from>
    <xdr:to>
      <xdr:col>102</xdr:col>
      <xdr:colOff>165100</xdr:colOff>
      <xdr:row>59</xdr:row>
      <xdr:rowOff>32576</xdr:rowOff>
    </xdr:to>
    <xdr:sp macro="" textlink="">
      <xdr:nvSpPr>
        <xdr:cNvPr id="827" name="楕円 826"/>
        <xdr:cNvSpPr/>
      </xdr:nvSpPr>
      <xdr:spPr>
        <a:xfrm>
          <a:off x="19494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23703</xdr:rowOff>
    </xdr:from>
    <xdr:ext cx="469744" cy="259045"/>
    <xdr:sp macro="" textlink="">
      <xdr:nvSpPr>
        <xdr:cNvPr id="828" name="テキスト ボックス 827"/>
        <xdr:cNvSpPr txBox="1"/>
      </xdr:nvSpPr>
      <xdr:spPr>
        <a:xfrm>
          <a:off x="19310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94044</xdr:rowOff>
    </xdr:from>
    <xdr:to>
      <xdr:col>98</xdr:col>
      <xdr:colOff>38100</xdr:colOff>
      <xdr:row>59</xdr:row>
      <xdr:rowOff>24194</xdr:rowOff>
    </xdr:to>
    <xdr:sp macro="" textlink="">
      <xdr:nvSpPr>
        <xdr:cNvPr id="829" name="楕円 828"/>
        <xdr:cNvSpPr/>
      </xdr:nvSpPr>
      <xdr:spPr>
        <a:xfrm>
          <a:off x="18605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15321</xdr:rowOff>
    </xdr:from>
    <xdr:ext cx="469744" cy="259045"/>
    <xdr:sp macro="" textlink="">
      <xdr:nvSpPr>
        <xdr:cNvPr id="830" name="テキスト ボックス 829"/>
        <xdr:cNvSpPr txBox="1"/>
      </xdr:nvSpPr>
      <xdr:spPr>
        <a:xfrm>
          <a:off x="18421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169941</xdr:rowOff>
    </xdr:from>
    <xdr:to>
      <xdr:col>116</xdr:col>
      <xdr:colOff>63500</xdr:colOff>
      <xdr:row>71</xdr:row>
      <xdr:rowOff>39639</xdr:rowOff>
    </xdr:to>
    <xdr:cxnSp macro="">
      <xdr:nvCxnSpPr>
        <xdr:cNvPr id="862" name="直線コネクタ 861"/>
        <xdr:cNvCxnSpPr/>
      </xdr:nvCxnSpPr>
      <xdr:spPr>
        <a:xfrm flipV="1">
          <a:off x="21323300" y="1217144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3"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39639</xdr:rowOff>
    </xdr:from>
    <xdr:to>
      <xdr:col>111</xdr:col>
      <xdr:colOff>177800</xdr:colOff>
      <xdr:row>71</xdr:row>
      <xdr:rowOff>102928</xdr:rowOff>
    </xdr:to>
    <xdr:cxnSp macro="">
      <xdr:nvCxnSpPr>
        <xdr:cNvPr id="865" name="直線コネクタ 864"/>
        <xdr:cNvCxnSpPr/>
      </xdr:nvCxnSpPr>
      <xdr:spPr>
        <a:xfrm flipV="1">
          <a:off x="20434300" y="12212589"/>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7" name="テキスト ボックス 866"/>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65634</xdr:rowOff>
    </xdr:from>
    <xdr:to>
      <xdr:col>107</xdr:col>
      <xdr:colOff>50800</xdr:colOff>
      <xdr:row>71</xdr:row>
      <xdr:rowOff>102928</xdr:rowOff>
    </xdr:to>
    <xdr:cxnSp macro="">
      <xdr:nvCxnSpPr>
        <xdr:cNvPr id="868" name="直線コネクタ 867"/>
        <xdr:cNvCxnSpPr/>
      </xdr:nvCxnSpPr>
      <xdr:spPr>
        <a:xfrm>
          <a:off x="19545300" y="12067134"/>
          <a:ext cx="889000" cy="2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65634</xdr:rowOff>
    </xdr:from>
    <xdr:to>
      <xdr:col>102</xdr:col>
      <xdr:colOff>114300</xdr:colOff>
      <xdr:row>70</xdr:row>
      <xdr:rowOff>109459</xdr:rowOff>
    </xdr:to>
    <xdr:cxnSp macro="">
      <xdr:nvCxnSpPr>
        <xdr:cNvPr id="871" name="直線コネクタ 870"/>
        <xdr:cNvCxnSpPr/>
      </xdr:nvCxnSpPr>
      <xdr:spPr>
        <a:xfrm flipV="1">
          <a:off x="18656300" y="12067134"/>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119141</xdr:rowOff>
    </xdr:from>
    <xdr:to>
      <xdr:col>116</xdr:col>
      <xdr:colOff>114300</xdr:colOff>
      <xdr:row>71</xdr:row>
      <xdr:rowOff>49291</xdr:rowOff>
    </xdr:to>
    <xdr:sp macro="" textlink="">
      <xdr:nvSpPr>
        <xdr:cNvPr id="881" name="楕円 880"/>
        <xdr:cNvSpPr/>
      </xdr:nvSpPr>
      <xdr:spPr>
        <a:xfrm>
          <a:off x="22110700" y="121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72168</xdr:rowOff>
    </xdr:from>
    <xdr:ext cx="534377" cy="259045"/>
    <xdr:sp macro="" textlink="">
      <xdr:nvSpPr>
        <xdr:cNvPr id="882" name="繰出金該当値テキスト"/>
        <xdr:cNvSpPr txBox="1"/>
      </xdr:nvSpPr>
      <xdr:spPr>
        <a:xfrm>
          <a:off x="22212300" y="12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160289</xdr:rowOff>
    </xdr:from>
    <xdr:to>
      <xdr:col>112</xdr:col>
      <xdr:colOff>38100</xdr:colOff>
      <xdr:row>71</xdr:row>
      <xdr:rowOff>90439</xdr:rowOff>
    </xdr:to>
    <xdr:sp macro="" textlink="">
      <xdr:nvSpPr>
        <xdr:cNvPr id="883" name="楕円 882"/>
        <xdr:cNvSpPr/>
      </xdr:nvSpPr>
      <xdr:spPr>
        <a:xfrm>
          <a:off x="21272500" y="121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106966</xdr:rowOff>
    </xdr:from>
    <xdr:ext cx="534377" cy="259045"/>
    <xdr:sp macro="" textlink="">
      <xdr:nvSpPr>
        <xdr:cNvPr id="884" name="テキスト ボックス 883"/>
        <xdr:cNvSpPr txBox="1"/>
      </xdr:nvSpPr>
      <xdr:spPr>
        <a:xfrm>
          <a:off x="21056111" y="119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52128</xdr:rowOff>
    </xdr:from>
    <xdr:to>
      <xdr:col>107</xdr:col>
      <xdr:colOff>101600</xdr:colOff>
      <xdr:row>71</xdr:row>
      <xdr:rowOff>153728</xdr:rowOff>
    </xdr:to>
    <xdr:sp macro="" textlink="">
      <xdr:nvSpPr>
        <xdr:cNvPr id="885" name="楕円 884"/>
        <xdr:cNvSpPr/>
      </xdr:nvSpPr>
      <xdr:spPr>
        <a:xfrm>
          <a:off x="20383500" y="122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170255</xdr:rowOff>
    </xdr:from>
    <xdr:ext cx="534377" cy="259045"/>
    <xdr:sp macro="" textlink="">
      <xdr:nvSpPr>
        <xdr:cNvPr id="886" name="テキスト ボックス 885"/>
        <xdr:cNvSpPr txBox="1"/>
      </xdr:nvSpPr>
      <xdr:spPr>
        <a:xfrm>
          <a:off x="20167111" y="120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14834</xdr:rowOff>
    </xdr:from>
    <xdr:to>
      <xdr:col>102</xdr:col>
      <xdr:colOff>165100</xdr:colOff>
      <xdr:row>70</xdr:row>
      <xdr:rowOff>116434</xdr:rowOff>
    </xdr:to>
    <xdr:sp macro="" textlink="">
      <xdr:nvSpPr>
        <xdr:cNvPr id="887" name="楕円 886"/>
        <xdr:cNvSpPr/>
      </xdr:nvSpPr>
      <xdr:spPr>
        <a:xfrm>
          <a:off x="19494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132961</xdr:rowOff>
    </xdr:from>
    <xdr:ext cx="534377" cy="259045"/>
    <xdr:sp macro="" textlink="">
      <xdr:nvSpPr>
        <xdr:cNvPr id="888" name="テキスト ボックス 887"/>
        <xdr:cNvSpPr txBox="1"/>
      </xdr:nvSpPr>
      <xdr:spPr>
        <a:xfrm>
          <a:off x="19278111" y="117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58659</xdr:rowOff>
    </xdr:from>
    <xdr:to>
      <xdr:col>98</xdr:col>
      <xdr:colOff>38100</xdr:colOff>
      <xdr:row>70</xdr:row>
      <xdr:rowOff>160259</xdr:rowOff>
    </xdr:to>
    <xdr:sp macro="" textlink="">
      <xdr:nvSpPr>
        <xdr:cNvPr id="889" name="楕円 888"/>
        <xdr:cNvSpPr/>
      </xdr:nvSpPr>
      <xdr:spPr>
        <a:xfrm>
          <a:off x="18605500" y="120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5336</xdr:rowOff>
    </xdr:from>
    <xdr:ext cx="534377" cy="259045"/>
    <xdr:sp macro="" textlink="">
      <xdr:nvSpPr>
        <xdr:cNvPr id="890" name="テキスト ボックス 889"/>
        <xdr:cNvSpPr txBox="1"/>
      </xdr:nvSpPr>
      <xdr:spPr>
        <a:xfrm>
          <a:off x="18389111" y="118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倍となっており大幅な増となっているが、これは、主には令和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98552</xdr:rowOff>
    </xdr:from>
    <xdr:to>
      <xdr:col>24</xdr:col>
      <xdr:colOff>63500</xdr:colOff>
      <xdr:row>31</xdr:row>
      <xdr:rowOff>142901</xdr:rowOff>
    </xdr:to>
    <xdr:cxnSp macro="">
      <xdr:nvCxnSpPr>
        <xdr:cNvPr id="59" name="直線コネクタ 58"/>
        <xdr:cNvCxnSpPr/>
      </xdr:nvCxnSpPr>
      <xdr:spPr>
        <a:xfrm>
          <a:off x="3797300" y="5413502"/>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99466</xdr:rowOff>
    </xdr:from>
    <xdr:to>
      <xdr:col>19</xdr:col>
      <xdr:colOff>177800</xdr:colOff>
      <xdr:row>31</xdr:row>
      <xdr:rowOff>98552</xdr:rowOff>
    </xdr:to>
    <xdr:cxnSp macro="">
      <xdr:nvCxnSpPr>
        <xdr:cNvPr id="62" name="直線コネクタ 61"/>
        <xdr:cNvCxnSpPr/>
      </xdr:nvCxnSpPr>
      <xdr:spPr>
        <a:xfrm>
          <a:off x="2908300" y="5242966"/>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99466</xdr:rowOff>
    </xdr:from>
    <xdr:to>
      <xdr:col>15</xdr:col>
      <xdr:colOff>50800</xdr:colOff>
      <xdr:row>31</xdr:row>
      <xdr:rowOff>87579</xdr:rowOff>
    </xdr:to>
    <xdr:cxnSp macro="">
      <xdr:nvCxnSpPr>
        <xdr:cNvPr id="65" name="直線コネクタ 64"/>
        <xdr:cNvCxnSpPr/>
      </xdr:nvCxnSpPr>
      <xdr:spPr>
        <a:xfrm flipV="1">
          <a:off x="2019300" y="524296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87579</xdr:rowOff>
    </xdr:from>
    <xdr:to>
      <xdr:col>10</xdr:col>
      <xdr:colOff>114300</xdr:colOff>
      <xdr:row>31</xdr:row>
      <xdr:rowOff>103124</xdr:rowOff>
    </xdr:to>
    <xdr:cxnSp macro="">
      <xdr:nvCxnSpPr>
        <xdr:cNvPr id="68" name="直線コネクタ 67"/>
        <xdr:cNvCxnSpPr/>
      </xdr:nvCxnSpPr>
      <xdr:spPr>
        <a:xfrm flipV="1">
          <a:off x="1130300" y="54025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92101</xdr:rowOff>
    </xdr:from>
    <xdr:to>
      <xdr:col>24</xdr:col>
      <xdr:colOff>114300</xdr:colOff>
      <xdr:row>32</xdr:row>
      <xdr:rowOff>22251</xdr:rowOff>
    </xdr:to>
    <xdr:sp macro="" textlink="">
      <xdr:nvSpPr>
        <xdr:cNvPr id="78" name="楕円 77"/>
        <xdr:cNvSpPr/>
      </xdr:nvSpPr>
      <xdr:spPr>
        <a:xfrm>
          <a:off x="4584700" y="5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45128</xdr:rowOff>
    </xdr:from>
    <xdr:ext cx="469744" cy="259045"/>
    <xdr:sp macro="" textlink="">
      <xdr:nvSpPr>
        <xdr:cNvPr id="79" name="議会費該当値テキスト"/>
        <xdr:cNvSpPr txBox="1"/>
      </xdr:nvSpPr>
      <xdr:spPr>
        <a:xfrm>
          <a:off x="4686300" y="536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47752</xdr:rowOff>
    </xdr:from>
    <xdr:to>
      <xdr:col>20</xdr:col>
      <xdr:colOff>38100</xdr:colOff>
      <xdr:row>31</xdr:row>
      <xdr:rowOff>149352</xdr:rowOff>
    </xdr:to>
    <xdr:sp macro="" textlink="">
      <xdr:nvSpPr>
        <xdr:cNvPr id="80" name="楕円 79"/>
        <xdr:cNvSpPr/>
      </xdr:nvSpPr>
      <xdr:spPr>
        <a:xfrm>
          <a:off x="3746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165879</xdr:rowOff>
    </xdr:from>
    <xdr:ext cx="469744" cy="259045"/>
    <xdr:sp macro="" textlink="">
      <xdr:nvSpPr>
        <xdr:cNvPr id="81" name="テキスト ボックス 80"/>
        <xdr:cNvSpPr txBox="1"/>
      </xdr:nvSpPr>
      <xdr:spPr>
        <a:xfrm>
          <a:off x="3562428" y="513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48666</xdr:rowOff>
    </xdr:from>
    <xdr:to>
      <xdr:col>15</xdr:col>
      <xdr:colOff>101600</xdr:colOff>
      <xdr:row>30</xdr:row>
      <xdr:rowOff>150266</xdr:rowOff>
    </xdr:to>
    <xdr:sp macro="" textlink="">
      <xdr:nvSpPr>
        <xdr:cNvPr id="82" name="楕円 81"/>
        <xdr:cNvSpPr/>
      </xdr:nvSpPr>
      <xdr:spPr>
        <a:xfrm>
          <a:off x="2857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166793</xdr:rowOff>
    </xdr:from>
    <xdr:ext cx="469744" cy="259045"/>
    <xdr:sp macro="" textlink="">
      <xdr:nvSpPr>
        <xdr:cNvPr id="83" name="テキスト ボックス 82"/>
        <xdr:cNvSpPr txBox="1"/>
      </xdr:nvSpPr>
      <xdr:spPr>
        <a:xfrm>
          <a:off x="2673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36779</xdr:rowOff>
    </xdr:from>
    <xdr:to>
      <xdr:col>10</xdr:col>
      <xdr:colOff>165100</xdr:colOff>
      <xdr:row>31</xdr:row>
      <xdr:rowOff>138379</xdr:rowOff>
    </xdr:to>
    <xdr:sp macro="" textlink="">
      <xdr:nvSpPr>
        <xdr:cNvPr id="84" name="楕円 83"/>
        <xdr:cNvSpPr/>
      </xdr:nvSpPr>
      <xdr:spPr>
        <a:xfrm>
          <a:off x="1968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154906</xdr:rowOff>
    </xdr:from>
    <xdr:ext cx="469744" cy="259045"/>
    <xdr:sp macro="" textlink="">
      <xdr:nvSpPr>
        <xdr:cNvPr id="85" name="テキスト ボックス 84"/>
        <xdr:cNvSpPr txBox="1"/>
      </xdr:nvSpPr>
      <xdr:spPr>
        <a:xfrm>
          <a:off x="1784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52324</xdr:rowOff>
    </xdr:from>
    <xdr:to>
      <xdr:col>6</xdr:col>
      <xdr:colOff>38100</xdr:colOff>
      <xdr:row>31</xdr:row>
      <xdr:rowOff>153924</xdr:rowOff>
    </xdr:to>
    <xdr:sp macro="" textlink="">
      <xdr:nvSpPr>
        <xdr:cNvPr id="86" name="楕円 85"/>
        <xdr:cNvSpPr/>
      </xdr:nvSpPr>
      <xdr:spPr>
        <a:xfrm>
          <a:off x="1079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170451</xdr:rowOff>
    </xdr:from>
    <xdr:ext cx="469744" cy="259045"/>
    <xdr:sp macro="" textlink="">
      <xdr:nvSpPr>
        <xdr:cNvPr id="87" name="テキスト ボックス 86"/>
        <xdr:cNvSpPr txBox="1"/>
      </xdr:nvSpPr>
      <xdr:spPr>
        <a:xfrm>
          <a:off x="895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104215</xdr:rowOff>
    </xdr:from>
    <xdr:to>
      <xdr:col>24</xdr:col>
      <xdr:colOff>62865</xdr:colOff>
      <xdr:row>58</xdr:row>
      <xdr:rowOff>57417</xdr:rowOff>
    </xdr:to>
    <xdr:cxnSp macro="">
      <xdr:nvCxnSpPr>
        <xdr:cNvPr id="113" name="直線コネクタ 112"/>
        <xdr:cNvCxnSpPr/>
      </xdr:nvCxnSpPr>
      <xdr:spPr>
        <a:xfrm flipV="1">
          <a:off x="4633595" y="8848165"/>
          <a:ext cx="1270" cy="115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61244</xdr:rowOff>
    </xdr:from>
    <xdr:ext cx="534377" cy="259045"/>
    <xdr:sp macro="" textlink="">
      <xdr:nvSpPr>
        <xdr:cNvPr id="114" name="総務費最小値テキスト"/>
        <xdr:cNvSpPr txBox="1"/>
      </xdr:nvSpPr>
      <xdr:spPr>
        <a:xfrm>
          <a:off x="4686300" y="100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57417</xdr:rowOff>
    </xdr:from>
    <xdr:to>
      <xdr:col>24</xdr:col>
      <xdr:colOff>152400</xdr:colOff>
      <xdr:row>58</xdr:row>
      <xdr:rowOff>57417</xdr:rowOff>
    </xdr:to>
    <xdr:cxnSp macro="">
      <xdr:nvCxnSpPr>
        <xdr:cNvPr id="115" name="直線コネクタ 114"/>
        <xdr:cNvCxnSpPr/>
      </xdr:nvCxnSpPr>
      <xdr:spPr>
        <a:xfrm>
          <a:off x="4546600" y="1000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50892</xdr:rowOff>
    </xdr:from>
    <xdr:ext cx="599010" cy="259045"/>
    <xdr:sp macro="" textlink="">
      <xdr:nvSpPr>
        <xdr:cNvPr id="116" name="総務費最大値テキスト"/>
        <xdr:cNvSpPr txBox="1"/>
      </xdr:nvSpPr>
      <xdr:spPr>
        <a:xfrm>
          <a:off x="4686300" y="86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104215</xdr:rowOff>
    </xdr:from>
    <xdr:to>
      <xdr:col>24</xdr:col>
      <xdr:colOff>152400</xdr:colOff>
      <xdr:row>51</xdr:row>
      <xdr:rowOff>104215</xdr:rowOff>
    </xdr:to>
    <xdr:cxnSp macro="">
      <xdr:nvCxnSpPr>
        <xdr:cNvPr id="117" name="直線コネクタ 116"/>
        <xdr:cNvCxnSpPr/>
      </xdr:nvCxnSpPr>
      <xdr:spPr>
        <a:xfrm>
          <a:off x="4546600" y="884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148426</xdr:rowOff>
    </xdr:from>
    <xdr:to>
      <xdr:col>24</xdr:col>
      <xdr:colOff>63500</xdr:colOff>
      <xdr:row>54</xdr:row>
      <xdr:rowOff>142417</xdr:rowOff>
    </xdr:to>
    <xdr:cxnSp macro="">
      <xdr:nvCxnSpPr>
        <xdr:cNvPr id="118" name="直線コネクタ 117"/>
        <xdr:cNvCxnSpPr/>
      </xdr:nvCxnSpPr>
      <xdr:spPr>
        <a:xfrm>
          <a:off x="3797300" y="9235276"/>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104732</xdr:rowOff>
    </xdr:from>
    <xdr:ext cx="534377" cy="259045"/>
    <xdr:sp macro="" textlink="">
      <xdr:nvSpPr>
        <xdr:cNvPr id="119" name="総務費平均値テキスト"/>
        <xdr:cNvSpPr txBox="1"/>
      </xdr:nvSpPr>
      <xdr:spPr>
        <a:xfrm>
          <a:off x="4686300" y="970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126305</xdr:rowOff>
    </xdr:from>
    <xdr:to>
      <xdr:col>24</xdr:col>
      <xdr:colOff>114300</xdr:colOff>
      <xdr:row>57</xdr:row>
      <xdr:rowOff>56455</xdr:rowOff>
    </xdr:to>
    <xdr:sp macro="" textlink="">
      <xdr:nvSpPr>
        <xdr:cNvPr id="120" name="フローチャート: 判断 119"/>
        <xdr:cNvSpPr/>
      </xdr:nvSpPr>
      <xdr:spPr>
        <a:xfrm>
          <a:off x="45847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127871</xdr:rowOff>
    </xdr:from>
    <xdr:to>
      <xdr:col>19</xdr:col>
      <xdr:colOff>177800</xdr:colOff>
      <xdr:row>53</xdr:row>
      <xdr:rowOff>148426</xdr:rowOff>
    </xdr:to>
    <xdr:cxnSp macro="">
      <xdr:nvCxnSpPr>
        <xdr:cNvPr id="121" name="直線コネクタ 120"/>
        <xdr:cNvCxnSpPr/>
      </xdr:nvCxnSpPr>
      <xdr:spPr>
        <a:xfrm>
          <a:off x="2908300" y="8700371"/>
          <a:ext cx="889000" cy="5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121942</xdr:rowOff>
    </xdr:from>
    <xdr:to>
      <xdr:col>20</xdr:col>
      <xdr:colOff>38100</xdr:colOff>
      <xdr:row>57</xdr:row>
      <xdr:rowOff>52092</xdr:rowOff>
    </xdr:to>
    <xdr:sp macro="" textlink="">
      <xdr:nvSpPr>
        <xdr:cNvPr id="122" name="フローチャート: 判断 121"/>
        <xdr:cNvSpPr/>
      </xdr:nvSpPr>
      <xdr:spPr>
        <a:xfrm>
          <a:off x="3746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43219</xdr:rowOff>
    </xdr:from>
    <xdr:ext cx="534377" cy="259045"/>
    <xdr:sp macro="" textlink="">
      <xdr:nvSpPr>
        <xdr:cNvPr id="123" name="テキスト ボックス 122"/>
        <xdr:cNvSpPr txBox="1"/>
      </xdr:nvSpPr>
      <xdr:spPr>
        <a:xfrm>
          <a:off x="3530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127871</xdr:rowOff>
    </xdr:from>
    <xdr:to>
      <xdr:col>15</xdr:col>
      <xdr:colOff>50800</xdr:colOff>
      <xdr:row>55</xdr:row>
      <xdr:rowOff>143952</xdr:rowOff>
    </xdr:to>
    <xdr:cxnSp macro="">
      <xdr:nvCxnSpPr>
        <xdr:cNvPr id="124" name="直線コネクタ 123"/>
        <xdr:cNvCxnSpPr/>
      </xdr:nvCxnSpPr>
      <xdr:spPr>
        <a:xfrm flipV="1">
          <a:off x="2019300" y="8700371"/>
          <a:ext cx="889000" cy="87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53134</xdr:rowOff>
    </xdr:from>
    <xdr:to>
      <xdr:col>15</xdr:col>
      <xdr:colOff>101600</xdr:colOff>
      <xdr:row>53</xdr:row>
      <xdr:rowOff>154734</xdr:rowOff>
    </xdr:to>
    <xdr:sp macro="" textlink="">
      <xdr:nvSpPr>
        <xdr:cNvPr id="125" name="フローチャート: 判断 124"/>
        <xdr:cNvSpPr/>
      </xdr:nvSpPr>
      <xdr:spPr>
        <a:xfrm>
          <a:off x="28575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145861</xdr:rowOff>
    </xdr:from>
    <xdr:ext cx="599010" cy="259045"/>
    <xdr:sp macro="" textlink="">
      <xdr:nvSpPr>
        <xdr:cNvPr id="126" name="テキスト ボックス 125"/>
        <xdr:cNvSpPr txBox="1"/>
      </xdr:nvSpPr>
      <xdr:spPr>
        <a:xfrm>
          <a:off x="2608795" y="92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68442</xdr:rowOff>
    </xdr:from>
    <xdr:to>
      <xdr:col>10</xdr:col>
      <xdr:colOff>114300</xdr:colOff>
      <xdr:row>55</xdr:row>
      <xdr:rowOff>143952</xdr:rowOff>
    </xdr:to>
    <xdr:cxnSp macro="">
      <xdr:nvCxnSpPr>
        <xdr:cNvPr id="127" name="直線コネクタ 126"/>
        <xdr:cNvCxnSpPr/>
      </xdr:nvCxnSpPr>
      <xdr:spPr>
        <a:xfrm>
          <a:off x="1130300" y="9498192"/>
          <a:ext cx="889000" cy="7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58993</xdr:rowOff>
    </xdr:from>
    <xdr:to>
      <xdr:col>10</xdr:col>
      <xdr:colOff>165100</xdr:colOff>
      <xdr:row>57</xdr:row>
      <xdr:rowOff>160593</xdr:rowOff>
    </xdr:to>
    <xdr:sp macro="" textlink="">
      <xdr:nvSpPr>
        <xdr:cNvPr id="128" name="フローチャート: 判断 127"/>
        <xdr:cNvSpPr/>
      </xdr:nvSpPr>
      <xdr:spPr>
        <a:xfrm>
          <a:off x="1968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151720</xdr:rowOff>
    </xdr:from>
    <xdr:ext cx="534377" cy="259045"/>
    <xdr:sp macro="" textlink="">
      <xdr:nvSpPr>
        <xdr:cNvPr id="129" name="テキスト ボックス 128"/>
        <xdr:cNvSpPr txBox="1"/>
      </xdr:nvSpPr>
      <xdr:spPr>
        <a:xfrm>
          <a:off x="1752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85739</xdr:rowOff>
    </xdr:from>
    <xdr:to>
      <xdr:col>6</xdr:col>
      <xdr:colOff>38100</xdr:colOff>
      <xdr:row>58</xdr:row>
      <xdr:rowOff>15889</xdr:rowOff>
    </xdr:to>
    <xdr:sp macro="" textlink="">
      <xdr:nvSpPr>
        <xdr:cNvPr id="130" name="フローチャート: 判断 129"/>
        <xdr:cNvSpPr/>
      </xdr:nvSpPr>
      <xdr:spPr>
        <a:xfrm>
          <a:off x="1079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7016</xdr:rowOff>
    </xdr:from>
    <xdr:ext cx="534377" cy="259045"/>
    <xdr:sp macro="" textlink="">
      <xdr:nvSpPr>
        <xdr:cNvPr id="131" name="テキスト ボックス 130"/>
        <xdr:cNvSpPr txBox="1"/>
      </xdr:nvSpPr>
      <xdr:spPr>
        <a:xfrm>
          <a:off x="863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91617</xdr:rowOff>
    </xdr:from>
    <xdr:to>
      <xdr:col>24</xdr:col>
      <xdr:colOff>114300</xdr:colOff>
      <xdr:row>55</xdr:row>
      <xdr:rowOff>21767</xdr:rowOff>
    </xdr:to>
    <xdr:sp macro="" textlink="">
      <xdr:nvSpPr>
        <xdr:cNvPr id="137" name="楕円 136"/>
        <xdr:cNvSpPr/>
      </xdr:nvSpPr>
      <xdr:spPr>
        <a:xfrm>
          <a:off x="4584700" y="93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114494</xdr:rowOff>
    </xdr:from>
    <xdr:ext cx="599010" cy="259045"/>
    <xdr:sp macro="" textlink="">
      <xdr:nvSpPr>
        <xdr:cNvPr id="138" name="総務費該当値テキスト"/>
        <xdr:cNvSpPr txBox="1"/>
      </xdr:nvSpPr>
      <xdr:spPr>
        <a:xfrm>
          <a:off x="4686300" y="92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97626</xdr:rowOff>
    </xdr:from>
    <xdr:to>
      <xdr:col>20</xdr:col>
      <xdr:colOff>38100</xdr:colOff>
      <xdr:row>54</xdr:row>
      <xdr:rowOff>27776</xdr:rowOff>
    </xdr:to>
    <xdr:sp macro="" textlink="">
      <xdr:nvSpPr>
        <xdr:cNvPr id="139" name="楕円 138"/>
        <xdr:cNvSpPr/>
      </xdr:nvSpPr>
      <xdr:spPr>
        <a:xfrm>
          <a:off x="3746500" y="91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44303</xdr:rowOff>
    </xdr:from>
    <xdr:ext cx="599010" cy="259045"/>
    <xdr:sp macro="" textlink="">
      <xdr:nvSpPr>
        <xdr:cNvPr id="140" name="テキスト ボックス 139"/>
        <xdr:cNvSpPr txBox="1"/>
      </xdr:nvSpPr>
      <xdr:spPr>
        <a:xfrm>
          <a:off x="3497795" y="89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77071</xdr:rowOff>
    </xdr:from>
    <xdr:to>
      <xdr:col>15</xdr:col>
      <xdr:colOff>101600</xdr:colOff>
      <xdr:row>51</xdr:row>
      <xdr:rowOff>7221</xdr:rowOff>
    </xdr:to>
    <xdr:sp macro="" textlink="">
      <xdr:nvSpPr>
        <xdr:cNvPr id="141" name="楕円 140"/>
        <xdr:cNvSpPr/>
      </xdr:nvSpPr>
      <xdr:spPr>
        <a:xfrm>
          <a:off x="2857500" y="86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23748</xdr:rowOff>
    </xdr:from>
    <xdr:ext cx="599010" cy="259045"/>
    <xdr:sp macro="" textlink="">
      <xdr:nvSpPr>
        <xdr:cNvPr id="142" name="テキスト ボックス 141"/>
        <xdr:cNvSpPr txBox="1"/>
      </xdr:nvSpPr>
      <xdr:spPr>
        <a:xfrm>
          <a:off x="2608795" y="84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93152</xdr:rowOff>
    </xdr:from>
    <xdr:to>
      <xdr:col>10</xdr:col>
      <xdr:colOff>165100</xdr:colOff>
      <xdr:row>56</xdr:row>
      <xdr:rowOff>23302</xdr:rowOff>
    </xdr:to>
    <xdr:sp macro="" textlink="">
      <xdr:nvSpPr>
        <xdr:cNvPr id="143" name="楕円 142"/>
        <xdr:cNvSpPr/>
      </xdr:nvSpPr>
      <xdr:spPr>
        <a:xfrm>
          <a:off x="1968500" y="95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39829</xdr:rowOff>
    </xdr:from>
    <xdr:ext cx="534377" cy="259045"/>
    <xdr:sp macro="" textlink="">
      <xdr:nvSpPr>
        <xdr:cNvPr id="144" name="テキスト ボックス 143"/>
        <xdr:cNvSpPr txBox="1"/>
      </xdr:nvSpPr>
      <xdr:spPr>
        <a:xfrm>
          <a:off x="1752111" y="92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17642</xdr:rowOff>
    </xdr:from>
    <xdr:to>
      <xdr:col>6</xdr:col>
      <xdr:colOff>38100</xdr:colOff>
      <xdr:row>55</xdr:row>
      <xdr:rowOff>119242</xdr:rowOff>
    </xdr:to>
    <xdr:sp macro="" textlink="">
      <xdr:nvSpPr>
        <xdr:cNvPr id="145" name="楕円 144"/>
        <xdr:cNvSpPr/>
      </xdr:nvSpPr>
      <xdr:spPr>
        <a:xfrm>
          <a:off x="1079500" y="94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135769</xdr:rowOff>
    </xdr:from>
    <xdr:ext cx="599010" cy="259045"/>
    <xdr:sp macro="" textlink="">
      <xdr:nvSpPr>
        <xdr:cNvPr id="146" name="テキスト ボックス 145"/>
        <xdr:cNvSpPr txBox="1"/>
      </xdr:nvSpPr>
      <xdr:spPr>
        <a:xfrm>
          <a:off x="830795" y="922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71" name="直線コネクタ 170"/>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2"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3" name="直線コネクタ 172"/>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4"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5" name="直線コネクタ 174"/>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136408</xdr:rowOff>
    </xdr:from>
    <xdr:to>
      <xdr:col>24</xdr:col>
      <xdr:colOff>63500</xdr:colOff>
      <xdr:row>73</xdr:row>
      <xdr:rowOff>64369</xdr:rowOff>
    </xdr:to>
    <xdr:cxnSp macro="">
      <xdr:nvCxnSpPr>
        <xdr:cNvPr id="176" name="直線コネクタ 175"/>
        <xdr:cNvCxnSpPr/>
      </xdr:nvCxnSpPr>
      <xdr:spPr>
        <a:xfrm>
          <a:off x="3797300" y="12480808"/>
          <a:ext cx="838200" cy="9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7"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8" name="フローチャート: 判断 177"/>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136408</xdr:rowOff>
    </xdr:from>
    <xdr:to>
      <xdr:col>19</xdr:col>
      <xdr:colOff>177800</xdr:colOff>
      <xdr:row>74</xdr:row>
      <xdr:rowOff>36792</xdr:rowOff>
    </xdr:to>
    <xdr:cxnSp macro="">
      <xdr:nvCxnSpPr>
        <xdr:cNvPr id="179" name="直線コネクタ 178"/>
        <xdr:cNvCxnSpPr/>
      </xdr:nvCxnSpPr>
      <xdr:spPr>
        <a:xfrm flipV="1">
          <a:off x="2908300" y="12480808"/>
          <a:ext cx="889000" cy="24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80" name="フローチャート: 判断 179"/>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81" name="テキスト ボックス 180"/>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36792</xdr:rowOff>
    </xdr:from>
    <xdr:to>
      <xdr:col>15</xdr:col>
      <xdr:colOff>50800</xdr:colOff>
      <xdr:row>74</xdr:row>
      <xdr:rowOff>71471</xdr:rowOff>
    </xdr:to>
    <xdr:cxnSp macro="">
      <xdr:nvCxnSpPr>
        <xdr:cNvPr id="182" name="直線コネクタ 181"/>
        <xdr:cNvCxnSpPr/>
      </xdr:nvCxnSpPr>
      <xdr:spPr>
        <a:xfrm flipV="1">
          <a:off x="2019300" y="12724092"/>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3" name="フローチャート: 判断 182"/>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4" name="テキスト ボックス 183"/>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71471</xdr:rowOff>
    </xdr:from>
    <xdr:to>
      <xdr:col>10</xdr:col>
      <xdr:colOff>114300</xdr:colOff>
      <xdr:row>75</xdr:row>
      <xdr:rowOff>11425</xdr:rowOff>
    </xdr:to>
    <xdr:cxnSp macro="">
      <xdr:nvCxnSpPr>
        <xdr:cNvPr id="185" name="直線コネクタ 184"/>
        <xdr:cNvCxnSpPr/>
      </xdr:nvCxnSpPr>
      <xdr:spPr>
        <a:xfrm flipV="1">
          <a:off x="1130300" y="12758771"/>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6" name="フローチャート: 判断 185"/>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7" name="テキスト ボックス 186"/>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8" name="フローチャート: 判断 187"/>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9" name="テキスト ボックス 188"/>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13569</xdr:rowOff>
    </xdr:from>
    <xdr:to>
      <xdr:col>24</xdr:col>
      <xdr:colOff>114300</xdr:colOff>
      <xdr:row>73</xdr:row>
      <xdr:rowOff>115169</xdr:rowOff>
    </xdr:to>
    <xdr:sp macro="" textlink="">
      <xdr:nvSpPr>
        <xdr:cNvPr id="195" name="楕円 194"/>
        <xdr:cNvSpPr/>
      </xdr:nvSpPr>
      <xdr:spPr>
        <a:xfrm>
          <a:off x="4584700" y="125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36446</xdr:rowOff>
    </xdr:from>
    <xdr:ext cx="599010" cy="259045"/>
    <xdr:sp macro="" textlink="">
      <xdr:nvSpPr>
        <xdr:cNvPr id="196" name="民生費該当値テキスト"/>
        <xdr:cNvSpPr txBox="1"/>
      </xdr:nvSpPr>
      <xdr:spPr>
        <a:xfrm>
          <a:off x="4686300" y="123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85608</xdr:rowOff>
    </xdr:from>
    <xdr:to>
      <xdr:col>20</xdr:col>
      <xdr:colOff>38100</xdr:colOff>
      <xdr:row>73</xdr:row>
      <xdr:rowOff>15758</xdr:rowOff>
    </xdr:to>
    <xdr:sp macro="" textlink="">
      <xdr:nvSpPr>
        <xdr:cNvPr id="197" name="楕円 196"/>
        <xdr:cNvSpPr/>
      </xdr:nvSpPr>
      <xdr:spPr>
        <a:xfrm>
          <a:off x="3746500" y="124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32285</xdr:rowOff>
    </xdr:from>
    <xdr:ext cx="599010" cy="259045"/>
    <xdr:sp macro="" textlink="">
      <xdr:nvSpPr>
        <xdr:cNvPr id="198" name="テキスト ボックス 197"/>
        <xdr:cNvSpPr txBox="1"/>
      </xdr:nvSpPr>
      <xdr:spPr>
        <a:xfrm>
          <a:off x="3497795" y="122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157442</xdr:rowOff>
    </xdr:from>
    <xdr:to>
      <xdr:col>15</xdr:col>
      <xdr:colOff>101600</xdr:colOff>
      <xdr:row>74</xdr:row>
      <xdr:rowOff>87592</xdr:rowOff>
    </xdr:to>
    <xdr:sp macro="" textlink="">
      <xdr:nvSpPr>
        <xdr:cNvPr id="199" name="楕円 198"/>
        <xdr:cNvSpPr/>
      </xdr:nvSpPr>
      <xdr:spPr>
        <a:xfrm>
          <a:off x="2857500" y="12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104119</xdr:rowOff>
    </xdr:from>
    <xdr:ext cx="599010" cy="259045"/>
    <xdr:sp macro="" textlink="">
      <xdr:nvSpPr>
        <xdr:cNvPr id="200" name="テキスト ボックス 199"/>
        <xdr:cNvSpPr txBox="1"/>
      </xdr:nvSpPr>
      <xdr:spPr>
        <a:xfrm>
          <a:off x="2608795" y="124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20671</xdr:rowOff>
    </xdr:from>
    <xdr:to>
      <xdr:col>10</xdr:col>
      <xdr:colOff>165100</xdr:colOff>
      <xdr:row>74</xdr:row>
      <xdr:rowOff>122271</xdr:rowOff>
    </xdr:to>
    <xdr:sp macro="" textlink="">
      <xdr:nvSpPr>
        <xdr:cNvPr id="201" name="楕円 200"/>
        <xdr:cNvSpPr/>
      </xdr:nvSpPr>
      <xdr:spPr>
        <a:xfrm>
          <a:off x="1968500" y="127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138798</xdr:rowOff>
    </xdr:from>
    <xdr:ext cx="599010" cy="259045"/>
    <xdr:sp macro="" textlink="">
      <xdr:nvSpPr>
        <xdr:cNvPr id="202" name="テキスト ボックス 201"/>
        <xdr:cNvSpPr txBox="1"/>
      </xdr:nvSpPr>
      <xdr:spPr>
        <a:xfrm>
          <a:off x="1719795" y="124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132075</xdr:rowOff>
    </xdr:from>
    <xdr:to>
      <xdr:col>6</xdr:col>
      <xdr:colOff>38100</xdr:colOff>
      <xdr:row>75</xdr:row>
      <xdr:rowOff>62225</xdr:rowOff>
    </xdr:to>
    <xdr:sp macro="" textlink="">
      <xdr:nvSpPr>
        <xdr:cNvPr id="203" name="楕円 202"/>
        <xdr:cNvSpPr/>
      </xdr:nvSpPr>
      <xdr:spPr>
        <a:xfrm>
          <a:off x="1079500" y="128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78752</xdr:rowOff>
    </xdr:from>
    <xdr:ext cx="599010" cy="259045"/>
    <xdr:sp macro="" textlink="">
      <xdr:nvSpPr>
        <xdr:cNvPr id="204" name="テキスト ボックス 203"/>
        <xdr:cNvSpPr txBox="1"/>
      </xdr:nvSpPr>
      <xdr:spPr>
        <a:xfrm>
          <a:off x="830795" y="1259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31" name="直線コネクタ 230"/>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2"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3" name="直線コネクタ 232"/>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4"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5" name="直線コネクタ 234"/>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79784</xdr:rowOff>
    </xdr:from>
    <xdr:to>
      <xdr:col>24</xdr:col>
      <xdr:colOff>63500</xdr:colOff>
      <xdr:row>97</xdr:row>
      <xdr:rowOff>103287</xdr:rowOff>
    </xdr:to>
    <xdr:cxnSp macro="">
      <xdr:nvCxnSpPr>
        <xdr:cNvPr id="236" name="直線コネクタ 235"/>
        <xdr:cNvCxnSpPr/>
      </xdr:nvCxnSpPr>
      <xdr:spPr>
        <a:xfrm>
          <a:off x="3797300" y="16710434"/>
          <a:ext cx="8382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7"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8" name="フローチャート: 判断 237"/>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79784</xdr:rowOff>
    </xdr:from>
    <xdr:to>
      <xdr:col>19</xdr:col>
      <xdr:colOff>177800</xdr:colOff>
      <xdr:row>97</xdr:row>
      <xdr:rowOff>122837</xdr:rowOff>
    </xdr:to>
    <xdr:cxnSp macro="">
      <xdr:nvCxnSpPr>
        <xdr:cNvPr id="239" name="直線コネクタ 238"/>
        <xdr:cNvCxnSpPr/>
      </xdr:nvCxnSpPr>
      <xdr:spPr>
        <a:xfrm flipV="1">
          <a:off x="2908300" y="1671043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40" name="フローチャート: 判断 239"/>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41" name="テキスト ボックス 240"/>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111082</xdr:rowOff>
    </xdr:from>
    <xdr:to>
      <xdr:col>15</xdr:col>
      <xdr:colOff>50800</xdr:colOff>
      <xdr:row>97</xdr:row>
      <xdr:rowOff>122837</xdr:rowOff>
    </xdr:to>
    <xdr:cxnSp macro="">
      <xdr:nvCxnSpPr>
        <xdr:cNvPr id="242" name="直線コネクタ 241"/>
        <xdr:cNvCxnSpPr/>
      </xdr:nvCxnSpPr>
      <xdr:spPr>
        <a:xfrm>
          <a:off x="2019300" y="16741732"/>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3" name="フローチャート: 判断 242"/>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4" name="テキスト ボックス 243"/>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56620</xdr:rowOff>
    </xdr:from>
    <xdr:to>
      <xdr:col>10</xdr:col>
      <xdr:colOff>114300</xdr:colOff>
      <xdr:row>97</xdr:row>
      <xdr:rowOff>111082</xdr:rowOff>
    </xdr:to>
    <xdr:cxnSp macro="">
      <xdr:nvCxnSpPr>
        <xdr:cNvPr id="245" name="直線コネクタ 244"/>
        <xdr:cNvCxnSpPr/>
      </xdr:nvCxnSpPr>
      <xdr:spPr>
        <a:xfrm>
          <a:off x="1130300" y="16687270"/>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6" name="フローチャート: 判断 245"/>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7" name="テキスト ボックス 246"/>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8" name="フローチャート: 判断 247"/>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9" name="テキスト ボックス 248"/>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52487</xdr:rowOff>
    </xdr:from>
    <xdr:to>
      <xdr:col>24</xdr:col>
      <xdr:colOff>114300</xdr:colOff>
      <xdr:row>97</xdr:row>
      <xdr:rowOff>154087</xdr:rowOff>
    </xdr:to>
    <xdr:sp macro="" textlink="">
      <xdr:nvSpPr>
        <xdr:cNvPr id="255" name="楕円 254"/>
        <xdr:cNvSpPr/>
      </xdr:nvSpPr>
      <xdr:spPr>
        <a:xfrm>
          <a:off x="45847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75364</xdr:rowOff>
    </xdr:from>
    <xdr:ext cx="534377" cy="259045"/>
    <xdr:sp macro="" textlink="">
      <xdr:nvSpPr>
        <xdr:cNvPr id="256" name="衛生費該当値テキスト"/>
        <xdr:cNvSpPr txBox="1"/>
      </xdr:nvSpPr>
      <xdr:spPr>
        <a:xfrm>
          <a:off x="4686300" y="165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28984</xdr:rowOff>
    </xdr:from>
    <xdr:to>
      <xdr:col>20</xdr:col>
      <xdr:colOff>38100</xdr:colOff>
      <xdr:row>97</xdr:row>
      <xdr:rowOff>130584</xdr:rowOff>
    </xdr:to>
    <xdr:sp macro="" textlink="">
      <xdr:nvSpPr>
        <xdr:cNvPr id="257" name="楕円 256"/>
        <xdr:cNvSpPr/>
      </xdr:nvSpPr>
      <xdr:spPr>
        <a:xfrm>
          <a:off x="37465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147111</xdr:rowOff>
    </xdr:from>
    <xdr:ext cx="534377" cy="259045"/>
    <xdr:sp macro="" textlink="">
      <xdr:nvSpPr>
        <xdr:cNvPr id="258" name="テキスト ボックス 257"/>
        <xdr:cNvSpPr txBox="1"/>
      </xdr:nvSpPr>
      <xdr:spPr>
        <a:xfrm>
          <a:off x="3530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72037</xdr:rowOff>
    </xdr:from>
    <xdr:to>
      <xdr:col>15</xdr:col>
      <xdr:colOff>101600</xdr:colOff>
      <xdr:row>98</xdr:row>
      <xdr:rowOff>2187</xdr:rowOff>
    </xdr:to>
    <xdr:sp macro="" textlink="">
      <xdr:nvSpPr>
        <xdr:cNvPr id="259" name="楕円 258"/>
        <xdr:cNvSpPr/>
      </xdr:nvSpPr>
      <xdr:spPr>
        <a:xfrm>
          <a:off x="2857500" y="167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18714</xdr:rowOff>
    </xdr:from>
    <xdr:ext cx="534377" cy="259045"/>
    <xdr:sp macro="" textlink="">
      <xdr:nvSpPr>
        <xdr:cNvPr id="260" name="テキスト ボックス 259"/>
        <xdr:cNvSpPr txBox="1"/>
      </xdr:nvSpPr>
      <xdr:spPr>
        <a:xfrm>
          <a:off x="2641111" y="164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60282</xdr:rowOff>
    </xdr:from>
    <xdr:to>
      <xdr:col>10</xdr:col>
      <xdr:colOff>165100</xdr:colOff>
      <xdr:row>97</xdr:row>
      <xdr:rowOff>161882</xdr:rowOff>
    </xdr:to>
    <xdr:sp macro="" textlink="">
      <xdr:nvSpPr>
        <xdr:cNvPr id="261" name="楕円 260"/>
        <xdr:cNvSpPr/>
      </xdr:nvSpPr>
      <xdr:spPr>
        <a:xfrm>
          <a:off x="1968500" y="16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6959</xdr:rowOff>
    </xdr:from>
    <xdr:ext cx="534377" cy="259045"/>
    <xdr:sp macro="" textlink="">
      <xdr:nvSpPr>
        <xdr:cNvPr id="262" name="テキスト ボックス 261"/>
        <xdr:cNvSpPr txBox="1"/>
      </xdr:nvSpPr>
      <xdr:spPr>
        <a:xfrm>
          <a:off x="1752111" y="16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5820</xdr:rowOff>
    </xdr:from>
    <xdr:to>
      <xdr:col>6</xdr:col>
      <xdr:colOff>38100</xdr:colOff>
      <xdr:row>97</xdr:row>
      <xdr:rowOff>107420</xdr:rowOff>
    </xdr:to>
    <xdr:sp macro="" textlink="">
      <xdr:nvSpPr>
        <xdr:cNvPr id="263" name="楕円 262"/>
        <xdr:cNvSpPr/>
      </xdr:nvSpPr>
      <xdr:spPr>
        <a:xfrm>
          <a:off x="1079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123947</xdr:rowOff>
    </xdr:from>
    <xdr:ext cx="534377" cy="259045"/>
    <xdr:sp macro="" textlink="">
      <xdr:nvSpPr>
        <xdr:cNvPr id="264" name="テキスト ボックス 263"/>
        <xdr:cNvSpPr txBox="1"/>
      </xdr:nvSpPr>
      <xdr:spPr>
        <a:xfrm>
          <a:off x="863111" y="16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8" name="直線コネクタ 287"/>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37</xdr:row>
      <xdr:rowOff>137795</xdr:rowOff>
    </xdr:to>
    <xdr:cxnSp macro="">
      <xdr:nvCxnSpPr>
        <xdr:cNvPr id="293" name="直線コネクタ 292"/>
        <xdr:cNvCxnSpPr/>
      </xdr:nvCxnSpPr>
      <xdr:spPr>
        <a:xfrm flipV="1">
          <a:off x="9639300" y="64799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4"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5" name="フローチャート: 判断 294"/>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137795</xdr:rowOff>
    </xdr:to>
    <xdr:cxnSp macro="">
      <xdr:nvCxnSpPr>
        <xdr:cNvPr id="296" name="直線コネクタ 295"/>
        <xdr:cNvCxnSpPr/>
      </xdr:nvCxnSpPr>
      <xdr:spPr>
        <a:xfrm>
          <a:off x="8750300" y="643877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7" name="フローチャート: 判断 296"/>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8" name="テキスト ボックス 297"/>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95123</xdr:rowOff>
    </xdr:from>
    <xdr:to>
      <xdr:col>45</xdr:col>
      <xdr:colOff>177800</xdr:colOff>
      <xdr:row>37</xdr:row>
      <xdr:rowOff>106934</xdr:rowOff>
    </xdr:to>
    <xdr:cxnSp macro="">
      <xdr:nvCxnSpPr>
        <xdr:cNvPr id="299" name="直線コネクタ 298"/>
        <xdr:cNvCxnSpPr/>
      </xdr:nvCxnSpPr>
      <xdr:spPr>
        <a:xfrm flipV="1">
          <a:off x="7861300" y="643877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300" name="フローチャート: 判断 299"/>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301" name="テキスト ボックス 300"/>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76454</xdr:rowOff>
    </xdr:from>
    <xdr:to>
      <xdr:col>41</xdr:col>
      <xdr:colOff>50800</xdr:colOff>
      <xdr:row>37</xdr:row>
      <xdr:rowOff>106934</xdr:rowOff>
    </xdr:to>
    <xdr:cxnSp macro="">
      <xdr:nvCxnSpPr>
        <xdr:cNvPr id="302" name="直線コネクタ 301"/>
        <xdr:cNvCxnSpPr/>
      </xdr:nvCxnSpPr>
      <xdr:spPr>
        <a:xfrm>
          <a:off x="6972300" y="64201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3" name="フローチャート: 判断 302"/>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4" name="テキスト ボックス 303"/>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5" name="フローチャート: 判断 304"/>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6" name="テキスト ボックス 305"/>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85471</xdr:rowOff>
    </xdr:from>
    <xdr:to>
      <xdr:col>55</xdr:col>
      <xdr:colOff>50800</xdr:colOff>
      <xdr:row>38</xdr:row>
      <xdr:rowOff>15621</xdr:rowOff>
    </xdr:to>
    <xdr:sp macro="" textlink="">
      <xdr:nvSpPr>
        <xdr:cNvPr id="312" name="楕円 311"/>
        <xdr:cNvSpPr/>
      </xdr:nvSpPr>
      <xdr:spPr>
        <a:xfrm>
          <a:off x="10426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108348</xdr:rowOff>
    </xdr:from>
    <xdr:ext cx="378565" cy="259045"/>
    <xdr:sp macro="" textlink="">
      <xdr:nvSpPr>
        <xdr:cNvPr id="313" name="労働費該当値テキスト"/>
        <xdr:cNvSpPr txBox="1"/>
      </xdr:nvSpPr>
      <xdr:spPr>
        <a:xfrm>
          <a:off x="10528300"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86995</xdr:rowOff>
    </xdr:from>
    <xdr:to>
      <xdr:col>50</xdr:col>
      <xdr:colOff>165100</xdr:colOff>
      <xdr:row>38</xdr:row>
      <xdr:rowOff>17145</xdr:rowOff>
    </xdr:to>
    <xdr:sp macro="" textlink="">
      <xdr:nvSpPr>
        <xdr:cNvPr id="314" name="楕円 313"/>
        <xdr:cNvSpPr/>
      </xdr:nvSpPr>
      <xdr:spPr>
        <a:xfrm>
          <a:off x="958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33672</xdr:rowOff>
    </xdr:from>
    <xdr:ext cx="378565" cy="259045"/>
    <xdr:sp macro="" textlink="">
      <xdr:nvSpPr>
        <xdr:cNvPr id="315" name="テキスト ボックス 314"/>
        <xdr:cNvSpPr txBox="1"/>
      </xdr:nvSpPr>
      <xdr:spPr>
        <a:xfrm>
          <a:off x="9450017" y="620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44323</xdr:rowOff>
    </xdr:from>
    <xdr:to>
      <xdr:col>46</xdr:col>
      <xdr:colOff>38100</xdr:colOff>
      <xdr:row>37</xdr:row>
      <xdr:rowOff>145923</xdr:rowOff>
    </xdr:to>
    <xdr:sp macro="" textlink="">
      <xdr:nvSpPr>
        <xdr:cNvPr id="316" name="楕円 315"/>
        <xdr:cNvSpPr/>
      </xdr:nvSpPr>
      <xdr:spPr>
        <a:xfrm>
          <a:off x="869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162450</xdr:rowOff>
    </xdr:from>
    <xdr:ext cx="378565" cy="259045"/>
    <xdr:sp macro="" textlink="">
      <xdr:nvSpPr>
        <xdr:cNvPr id="317" name="テキスト ボックス 316"/>
        <xdr:cNvSpPr txBox="1"/>
      </xdr:nvSpPr>
      <xdr:spPr>
        <a:xfrm>
          <a:off x="8561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56134</xdr:rowOff>
    </xdr:from>
    <xdr:to>
      <xdr:col>41</xdr:col>
      <xdr:colOff>101600</xdr:colOff>
      <xdr:row>37</xdr:row>
      <xdr:rowOff>157734</xdr:rowOff>
    </xdr:to>
    <xdr:sp macro="" textlink="">
      <xdr:nvSpPr>
        <xdr:cNvPr id="318" name="楕円 317"/>
        <xdr:cNvSpPr/>
      </xdr:nvSpPr>
      <xdr:spPr>
        <a:xfrm>
          <a:off x="7810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2811</xdr:rowOff>
    </xdr:from>
    <xdr:ext cx="378565" cy="259045"/>
    <xdr:sp macro="" textlink="">
      <xdr:nvSpPr>
        <xdr:cNvPr id="319" name="テキスト ボックス 318"/>
        <xdr:cNvSpPr txBox="1"/>
      </xdr:nvSpPr>
      <xdr:spPr>
        <a:xfrm>
          <a:off x="7672017" y="617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25654</xdr:rowOff>
    </xdr:from>
    <xdr:to>
      <xdr:col>36</xdr:col>
      <xdr:colOff>165100</xdr:colOff>
      <xdr:row>37</xdr:row>
      <xdr:rowOff>127254</xdr:rowOff>
    </xdr:to>
    <xdr:sp macro="" textlink="">
      <xdr:nvSpPr>
        <xdr:cNvPr id="320" name="楕円 319"/>
        <xdr:cNvSpPr/>
      </xdr:nvSpPr>
      <xdr:spPr>
        <a:xfrm>
          <a:off x="6921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143781</xdr:rowOff>
    </xdr:from>
    <xdr:ext cx="378565" cy="259045"/>
    <xdr:sp macro="" textlink="">
      <xdr:nvSpPr>
        <xdr:cNvPr id="321" name="テキスト ボックス 320"/>
        <xdr:cNvSpPr txBox="1"/>
      </xdr:nvSpPr>
      <xdr:spPr>
        <a:xfrm>
          <a:off x="6783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5" name="直線コネクタ 344"/>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6"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7" name="直線コネクタ 346"/>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8"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9" name="直線コネクタ 348"/>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79426</xdr:rowOff>
    </xdr:from>
    <xdr:to>
      <xdr:col>55</xdr:col>
      <xdr:colOff>0</xdr:colOff>
      <xdr:row>53</xdr:row>
      <xdr:rowOff>79311</xdr:rowOff>
    </xdr:to>
    <xdr:cxnSp macro="">
      <xdr:nvCxnSpPr>
        <xdr:cNvPr id="350" name="直線コネクタ 349"/>
        <xdr:cNvCxnSpPr/>
      </xdr:nvCxnSpPr>
      <xdr:spPr>
        <a:xfrm flipV="1">
          <a:off x="9639300" y="8823376"/>
          <a:ext cx="838200" cy="3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51"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2" name="フローチャート: 判断 351"/>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79311</xdr:rowOff>
    </xdr:from>
    <xdr:to>
      <xdr:col>50</xdr:col>
      <xdr:colOff>114300</xdr:colOff>
      <xdr:row>54</xdr:row>
      <xdr:rowOff>22447</xdr:rowOff>
    </xdr:to>
    <xdr:cxnSp macro="">
      <xdr:nvCxnSpPr>
        <xdr:cNvPr id="353" name="直線コネクタ 352"/>
        <xdr:cNvCxnSpPr/>
      </xdr:nvCxnSpPr>
      <xdr:spPr>
        <a:xfrm flipV="1">
          <a:off x="8750300" y="9166161"/>
          <a:ext cx="8890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4" name="フローチャート: 判断 353"/>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5" name="テキスト ボックス 354"/>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70910</xdr:rowOff>
    </xdr:from>
    <xdr:to>
      <xdr:col>45</xdr:col>
      <xdr:colOff>177800</xdr:colOff>
      <xdr:row>54</xdr:row>
      <xdr:rowOff>22447</xdr:rowOff>
    </xdr:to>
    <xdr:cxnSp macro="">
      <xdr:nvCxnSpPr>
        <xdr:cNvPr id="356" name="直線コネクタ 355"/>
        <xdr:cNvCxnSpPr/>
      </xdr:nvCxnSpPr>
      <xdr:spPr>
        <a:xfrm>
          <a:off x="7861300" y="8643410"/>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7" name="フローチャート: 判断 356"/>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8" name="テキスト ボックス 357"/>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139795</xdr:rowOff>
    </xdr:from>
    <xdr:to>
      <xdr:col>41</xdr:col>
      <xdr:colOff>50800</xdr:colOff>
      <xdr:row>50</xdr:row>
      <xdr:rowOff>70910</xdr:rowOff>
    </xdr:to>
    <xdr:cxnSp macro="">
      <xdr:nvCxnSpPr>
        <xdr:cNvPr id="359" name="直線コネクタ 358"/>
        <xdr:cNvCxnSpPr/>
      </xdr:nvCxnSpPr>
      <xdr:spPr>
        <a:xfrm>
          <a:off x="6972300" y="8540845"/>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60" name="フローチャート: 判断 359"/>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61" name="テキスト ボックス 360"/>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2" name="フローチャート: 判断 361"/>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3" name="テキスト ボックス 362"/>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28626</xdr:rowOff>
    </xdr:from>
    <xdr:to>
      <xdr:col>55</xdr:col>
      <xdr:colOff>50800</xdr:colOff>
      <xdr:row>51</xdr:row>
      <xdr:rowOff>130226</xdr:rowOff>
    </xdr:to>
    <xdr:sp macro="" textlink="">
      <xdr:nvSpPr>
        <xdr:cNvPr id="369" name="楕円 368"/>
        <xdr:cNvSpPr/>
      </xdr:nvSpPr>
      <xdr:spPr>
        <a:xfrm>
          <a:off x="10426700" y="87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153103</xdr:rowOff>
    </xdr:from>
    <xdr:ext cx="534377" cy="259045"/>
    <xdr:sp macro="" textlink="">
      <xdr:nvSpPr>
        <xdr:cNvPr id="370" name="農林水産業費該当値テキスト"/>
        <xdr:cNvSpPr txBox="1"/>
      </xdr:nvSpPr>
      <xdr:spPr>
        <a:xfrm>
          <a:off x="10528300" y="8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28511</xdr:rowOff>
    </xdr:from>
    <xdr:to>
      <xdr:col>50</xdr:col>
      <xdr:colOff>165100</xdr:colOff>
      <xdr:row>53</xdr:row>
      <xdr:rowOff>130111</xdr:rowOff>
    </xdr:to>
    <xdr:sp macro="" textlink="">
      <xdr:nvSpPr>
        <xdr:cNvPr id="371" name="楕円 370"/>
        <xdr:cNvSpPr/>
      </xdr:nvSpPr>
      <xdr:spPr>
        <a:xfrm>
          <a:off x="9588500" y="9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146638</xdr:rowOff>
    </xdr:from>
    <xdr:ext cx="534377" cy="259045"/>
    <xdr:sp macro="" textlink="">
      <xdr:nvSpPr>
        <xdr:cNvPr id="372" name="テキスト ボックス 371"/>
        <xdr:cNvSpPr txBox="1"/>
      </xdr:nvSpPr>
      <xdr:spPr>
        <a:xfrm>
          <a:off x="9372111" y="8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143097</xdr:rowOff>
    </xdr:from>
    <xdr:to>
      <xdr:col>46</xdr:col>
      <xdr:colOff>38100</xdr:colOff>
      <xdr:row>54</xdr:row>
      <xdr:rowOff>73247</xdr:rowOff>
    </xdr:to>
    <xdr:sp macro="" textlink="">
      <xdr:nvSpPr>
        <xdr:cNvPr id="373" name="楕円 372"/>
        <xdr:cNvSpPr/>
      </xdr:nvSpPr>
      <xdr:spPr>
        <a:xfrm>
          <a:off x="8699500" y="92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89774</xdr:rowOff>
    </xdr:from>
    <xdr:ext cx="534377" cy="259045"/>
    <xdr:sp macro="" textlink="">
      <xdr:nvSpPr>
        <xdr:cNvPr id="374" name="テキスト ボックス 373"/>
        <xdr:cNvSpPr txBox="1"/>
      </xdr:nvSpPr>
      <xdr:spPr>
        <a:xfrm>
          <a:off x="8483111" y="90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20110</xdr:rowOff>
    </xdr:from>
    <xdr:to>
      <xdr:col>41</xdr:col>
      <xdr:colOff>101600</xdr:colOff>
      <xdr:row>50</xdr:row>
      <xdr:rowOff>121710</xdr:rowOff>
    </xdr:to>
    <xdr:sp macro="" textlink="">
      <xdr:nvSpPr>
        <xdr:cNvPr id="375" name="楕円 374"/>
        <xdr:cNvSpPr/>
      </xdr:nvSpPr>
      <xdr:spPr>
        <a:xfrm>
          <a:off x="78105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138237</xdr:rowOff>
    </xdr:from>
    <xdr:ext cx="534377" cy="259045"/>
    <xdr:sp macro="" textlink="">
      <xdr:nvSpPr>
        <xdr:cNvPr id="376" name="テキスト ボックス 375"/>
        <xdr:cNvSpPr txBox="1"/>
      </xdr:nvSpPr>
      <xdr:spPr>
        <a:xfrm>
          <a:off x="7594111" y="83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88995</xdr:rowOff>
    </xdr:from>
    <xdr:to>
      <xdr:col>36</xdr:col>
      <xdr:colOff>165100</xdr:colOff>
      <xdr:row>50</xdr:row>
      <xdr:rowOff>19145</xdr:rowOff>
    </xdr:to>
    <xdr:sp macro="" textlink="">
      <xdr:nvSpPr>
        <xdr:cNvPr id="377" name="楕円 376"/>
        <xdr:cNvSpPr/>
      </xdr:nvSpPr>
      <xdr:spPr>
        <a:xfrm>
          <a:off x="69215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35672</xdr:rowOff>
    </xdr:from>
    <xdr:ext cx="534377" cy="259045"/>
    <xdr:sp macro="" textlink="">
      <xdr:nvSpPr>
        <xdr:cNvPr id="378" name="テキスト ボックス 377"/>
        <xdr:cNvSpPr txBox="1"/>
      </xdr:nvSpPr>
      <xdr:spPr>
        <a:xfrm>
          <a:off x="6705111" y="8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2" name="直線コネクタ 401"/>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3"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4" name="直線コネクタ 403"/>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5"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6" name="直線コネクタ 405"/>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143281</xdr:rowOff>
    </xdr:from>
    <xdr:to>
      <xdr:col>55</xdr:col>
      <xdr:colOff>0</xdr:colOff>
      <xdr:row>74</xdr:row>
      <xdr:rowOff>52032</xdr:rowOff>
    </xdr:to>
    <xdr:cxnSp macro="">
      <xdr:nvCxnSpPr>
        <xdr:cNvPr id="407" name="直線コネクタ 406"/>
        <xdr:cNvCxnSpPr/>
      </xdr:nvCxnSpPr>
      <xdr:spPr>
        <a:xfrm>
          <a:off x="9639300" y="12487681"/>
          <a:ext cx="838200" cy="2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8"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9" name="フローチャート: 判断 408"/>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143281</xdr:rowOff>
    </xdr:from>
    <xdr:to>
      <xdr:col>50</xdr:col>
      <xdr:colOff>114300</xdr:colOff>
      <xdr:row>74</xdr:row>
      <xdr:rowOff>36982</xdr:rowOff>
    </xdr:to>
    <xdr:cxnSp macro="">
      <xdr:nvCxnSpPr>
        <xdr:cNvPr id="410" name="直線コネクタ 409"/>
        <xdr:cNvCxnSpPr/>
      </xdr:nvCxnSpPr>
      <xdr:spPr>
        <a:xfrm flipV="1">
          <a:off x="8750300" y="12487681"/>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1" name="フローチャート: 判断 410"/>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2" name="テキスト ボックス 411"/>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36982</xdr:rowOff>
    </xdr:from>
    <xdr:to>
      <xdr:col>45</xdr:col>
      <xdr:colOff>177800</xdr:colOff>
      <xdr:row>75</xdr:row>
      <xdr:rowOff>124384</xdr:rowOff>
    </xdr:to>
    <xdr:cxnSp macro="">
      <xdr:nvCxnSpPr>
        <xdr:cNvPr id="413" name="直線コネクタ 412"/>
        <xdr:cNvCxnSpPr/>
      </xdr:nvCxnSpPr>
      <xdr:spPr>
        <a:xfrm flipV="1">
          <a:off x="7861300" y="12724282"/>
          <a:ext cx="889000" cy="2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4" name="フローチャート: 判断 413"/>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5" name="テキスト ボックス 414"/>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63347</xdr:rowOff>
    </xdr:from>
    <xdr:to>
      <xdr:col>41</xdr:col>
      <xdr:colOff>50800</xdr:colOff>
      <xdr:row>75</xdr:row>
      <xdr:rowOff>124384</xdr:rowOff>
    </xdr:to>
    <xdr:cxnSp macro="">
      <xdr:nvCxnSpPr>
        <xdr:cNvPr id="416" name="直線コネクタ 415"/>
        <xdr:cNvCxnSpPr/>
      </xdr:nvCxnSpPr>
      <xdr:spPr>
        <a:xfrm>
          <a:off x="6972300" y="1292209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7" name="フローチャート: 判断 416"/>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8" name="テキスト ボックス 417"/>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9" name="フローチャート: 判断 418"/>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20" name="テキスト ボックス 419"/>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1232</xdr:rowOff>
    </xdr:from>
    <xdr:to>
      <xdr:col>55</xdr:col>
      <xdr:colOff>50800</xdr:colOff>
      <xdr:row>74</xdr:row>
      <xdr:rowOff>102832</xdr:rowOff>
    </xdr:to>
    <xdr:sp macro="" textlink="">
      <xdr:nvSpPr>
        <xdr:cNvPr id="426" name="楕円 425"/>
        <xdr:cNvSpPr/>
      </xdr:nvSpPr>
      <xdr:spPr>
        <a:xfrm>
          <a:off x="10426700" y="126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24109</xdr:rowOff>
    </xdr:from>
    <xdr:ext cx="534377" cy="259045"/>
    <xdr:sp macro="" textlink="">
      <xdr:nvSpPr>
        <xdr:cNvPr id="427" name="商工費該当値テキスト"/>
        <xdr:cNvSpPr txBox="1"/>
      </xdr:nvSpPr>
      <xdr:spPr>
        <a:xfrm>
          <a:off x="10528300" y="125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92481</xdr:rowOff>
    </xdr:from>
    <xdr:to>
      <xdr:col>50</xdr:col>
      <xdr:colOff>165100</xdr:colOff>
      <xdr:row>73</xdr:row>
      <xdr:rowOff>22631</xdr:rowOff>
    </xdr:to>
    <xdr:sp macro="" textlink="">
      <xdr:nvSpPr>
        <xdr:cNvPr id="428" name="楕円 427"/>
        <xdr:cNvSpPr/>
      </xdr:nvSpPr>
      <xdr:spPr>
        <a:xfrm>
          <a:off x="9588500" y="124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39158</xdr:rowOff>
    </xdr:from>
    <xdr:ext cx="534377" cy="259045"/>
    <xdr:sp macro="" textlink="">
      <xdr:nvSpPr>
        <xdr:cNvPr id="429" name="テキスト ボックス 428"/>
        <xdr:cNvSpPr txBox="1"/>
      </xdr:nvSpPr>
      <xdr:spPr>
        <a:xfrm>
          <a:off x="9372111" y="122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157632</xdr:rowOff>
    </xdr:from>
    <xdr:to>
      <xdr:col>46</xdr:col>
      <xdr:colOff>38100</xdr:colOff>
      <xdr:row>74</xdr:row>
      <xdr:rowOff>87782</xdr:rowOff>
    </xdr:to>
    <xdr:sp macro="" textlink="">
      <xdr:nvSpPr>
        <xdr:cNvPr id="430" name="楕円 429"/>
        <xdr:cNvSpPr/>
      </xdr:nvSpPr>
      <xdr:spPr>
        <a:xfrm>
          <a:off x="8699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104309</xdr:rowOff>
    </xdr:from>
    <xdr:ext cx="534377" cy="259045"/>
    <xdr:sp macro="" textlink="">
      <xdr:nvSpPr>
        <xdr:cNvPr id="431" name="テキスト ボックス 430"/>
        <xdr:cNvSpPr txBox="1"/>
      </xdr:nvSpPr>
      <xdr:spPr>
        <a:xfrm>
          <a:off x="8483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73584</xdr:rowOff>
    </xdr:from>
    <xdr:to>
      <xdr:col>41</xdr:col>
      <xdr:colOff>101600</xdr:colOff>
      <xdr:row>76</xdr:row>
      <xdr:rowOff>3733</xdr:rowOff>
    </xdr:to>
    <xdr:sp macro="" textlink="">
      <xdr:nvSpPr>
        <xdr:cNvPr id="432" name="楕円 431"/>
        <xdr:cNvSpPr/>
      </xdr:nvSpPr>
      <xdr:spPr>
        <a:xfrm>
          <a:off x="7810500" y="1293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20261</xdr:rowOff>
    </xdr:from>
    <xdr:ext cx="534377" cy="259045"/>
    <xdr:sp macro="" textlink="">
      <xdr:nvSpPr>
        <xdr:cNvPr id="433" name="テキスト ボックス 432"/>
        <xdr:cNvSpPr txBox="1"/>
      </xdr:nvSpPr>
      <xdr:spPr>
        <a:xfrm>
          <a:off x="7594111" y="12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12547</xdr:rowOff>
    </xdr:from>
    <xdr:to>
      <xdr:col>36</xdr:col>
      <xdr:colOff>165100</xdr:colOff>
      <xdr:row>75</xdr:row>
      <xdr:rowOff>114147</xdr:rowOff>
    </xdr:to>
    <xdr:sp macro="" textlink="">
      <xdr:nvSpPr>
        <xdr:cNvPr id="434" name="楕円 433"/>
        <xdr:cNvSpPr/>
      </xdr:nvSpPr>
      <xdr:spPr>
        <a:xfrm>
          <a:off x="6921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130674</xdr:rowOff>
    </xdr:from>
    <xdr:ext cx="534377" cy="259045"/>
    <xdr:sp macro="" textlink="">
      <xdr:nvSpPr>
        <xdr:cNvPr id="435" name="テキスト ボックス 434"/>
        <xdr:cNvSpPr txBox="1"/>
      </xdr:nvSpPr>
      <xdr:spPr>
        <a:xfrm>
          <a:off x="6705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2" name="直線コネクタ 461"/>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3"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4" name="直線コネクタ 463"/>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5"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6" name="直線コネクタ 465"/>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27947</xdr:rowOff>
    </xdr:from>
    <xdr:to>
      <xdr:col>55</xdr:col>
      <xdr:colOff>0</xdr:colOff>
      <xdr:row>96</xdr:row>
      <xdr:rowOff>167083</xdr:rowOff>
    </xdr:to>
    <xdr:cxnSp macro="">
      <xdr:nvCxnSpPr>
        <xdr:cNvPr id="467" name="直線コネクタ 466"/>
        <xdr:cNvCxnSpPr/>
      </xdr:nvCxnSpPr>
      <xdr:spPr>
        <a:xfrm flipV="1">
          <a:off x="9639300" y="16487147"/>
          <a:ext cx="8382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8"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9" name="フローチャート: 判断 468"/>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119861</xdr:rowOff>
    </xdr:from>
    <xdr:to>
      <xdr:col>50</xdr:col>
      <xdr:colOff>114300</xdr:colOff>
      <xdr:row>96</xdr:row>
      <xdr:rowOff>167083</xdr:rowOff>
    </xdr:to>
    <xdr:cxnSp macro="">
      <xdr:nvCxnSpPr>
        <xdr:cNvPr id="470" name="直線コネクタ 469"/>
        <xdr:cNvCxnSpPr/>
      </xdr:nvCxnSpPr>
      <xdr:spPr>
        <a:xfrm>
          <a:off x="8750300" y="16579061"/>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1" name="フローチャート: 判断 470"/>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2" name="テキスト ボックス 471"/>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xdr:rowOff>
    </xdr:from>
    <xdr:to>
      <xdr:col>45</xdr:col>
      <xdr:colOff>177800</xdr:colOff>
      <xdr:row>96</xdr:row>
      <xdr:rowOff>119861</xdr:rowOff>
    </xdr:to>
    <xdr:cxnSp macro="">
      <xdr:nvCxnSpPr>
        <xdr:cNvPr id="473" name="直線コネクタ 472"/>
        <xdr:cNvCxnSpPr/>
      </xdr:nvCxnSpPr>
      <xdr:spPr>
        <a:xfrm>
          <a:off x="7861300" y="16459225"/>
          <a:ext cx="889000" cy="1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4" name="フローチャート: 判断 473"/>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5" name="テキスト ボックス 474"/>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xdr:rowOff>
    </xdr:from>
    <xdr:to>
      <xdr:col>41</xdr:col>
      <xdr:colOff>50800</xdr:colOff>
      <xdr:row>96</xdr:row>
      <xdr:rowOff>71202</xdr:rowOff>
    </xdr:to>
    <xdr:cxnSp macro="">
      <xdr:nvCxnSpPr>
        <xdr:cNvPr id="476" name="直線コネクタ 475"/>
        <xdr:cNvCxnSpPr/>
      </xdr:nvCxnSpPr>
      <xdr:spPr>
        <a:xfrm flipV="1">
          <a:off x="6972300" y="1645922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7" name="フローチャート: 判断 476"/>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8" name="テキスト ボックス 477"/>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9" name="フローチャート: 判断 478"/>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80" name="テキスト ボックス 479"/>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148597</xdr:rowOff>
    </xdr:from>
    <xdr:to>
      <xdr:col>55</xdr:col>
      <xdr:colOff>50800</xdr:colOff>
      <xdr:row>96</xdr:row>
      <xdr:rowOff>78747</xdr:rowOff>
    </xdr:to>
    <xdr:sp macro="" textlink="">
      <xdr:nvSpPr>
        <xdr:cNvPr id="486" name="楕円 485"/>
        <xdr:cNvSpPr/>
      </xdr:nvSpPr>
      <xdr:spPr>
        <a:xfrm>
          <a:off x="10426700" y="16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xdr:rowOff>
    </xdr:from>
    <xdr:ext cx="534377" cy="259045"/>
    <xdr:sp macro="" textlink="">
      <xdr:nvSpPr>
        <xdr:cNvPr id="487" name="土木費該当値テキスト"/>
        <xdr:cNvSpPr txBox="1"/>
      </xdr:nvSpPr>
      <xdr:spPr>
        <a:xfrm>
          <a:off x="10528300" y="162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116283</xdr:rowOff>
    </xdr:from>
    <xdr:to>
      <xdr:col>50</xdr:col>
      <xdr:colOff>165100</xdr:colOff>
      <xdr:row>97</xdr:row>
      <xdr:rowOff>46433</xdr:rowOff>
    </xdr:to>
    <xdr:sp macro="" textlink="">
      <xdr:nvSpPr>
        <xdr:cNvPr id="488" name="楕円 487"/>
        <xdr:cNvSpPr/>
      </xdr:nvSpPr>
      <xdr:spPr>
        <a:xfrm>
          <a:off x="9588500" y="165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62960</xdr:rowOff>
    </xdr:from>
    <xdr:ext cx="534377" cy="259045"/>
    <xdr:sp macro="" textlink="">
      <xdr:nvSpPr>
        <xdr:cNvPr id="489" name="テキスト ボックス 488"/>
        <xdr:cNvSpPr txBox="1"/>
      </xdr:nvSpPr>
      <xdr:spPr>
        <a:xfrm>
          <a:off x="9372111" y="163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69061</xdr:rowOff>
    </xdr:from>
    <xdr:to>
      <xdr:col>46</xdr:col>
      <xdr:colOff>38100</xdr:colOff>
      <xdr:row>96</xdr:row>
      <xdr:rowOff>170661</xdr:rowOff>
    </xdr:to>
    <xdr:sp macro="" textlink="">
      <xdr:nvSpPr>
        <xdr:cNvPr id="490" name="楕円 489"/>
        <xdr:cNvSpPr/>
      </xdr:nvSpPr>
      <xdr:spPr>
        <a:xfrm>
          <a:off x="8699500" y="165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15738</xdr:rowOff>
    </xdr:from>
    <xdr:ext cx="534377" cy="259045"/>
    <xdr:sp macro="" textlink="">
      <xdr:nvSpPr>
        <xdr:cNvPr id="491" name="テキスト ボックス 490"/>
        <xdr:cNvSpPr txBox="1"/>
      </xdr:nvSpPr>
      <xdr:spPr>
        <a:xfrm>
          <a:off x="8483111" y="163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120675</xdr:rowOff>
    </xdr:from>
    <xdr:to>
      <xdr:col>41</xdr:col>
      <xdr:colOff>101600</xdr:colOff>
      <xdr:row>96</xdr:row>
      <xdr:rowOff>50825</xdr:rowOff>
    </xdr:to>
    <xdr:sp macro="" textlink="">
      <xdr:nvSpPr>
        <xdr:cNvPr id="492" name="楕円 491"/>
        <xdr:cNvSpPr/>
      </xdr:nvSpPr>
      <xdr:spPr>
        <a:xfrm>
          <a:off x="7810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67352</xdr:rowOff>
    </xdr:from>
    <xdr:ext cx="534377" cy="259045"/>
    <xdr:sp macro="" textlink="">
      <xdr:nvSpPr>
        <xdr:cNvPr id="493" name="テキスト ボックス 492"/>
        <xdr:cNvSpPr txBox="1"/>
      </xdr:nvSpPr>
      <xdr:spPr>
        <a:xfrm>
          <a:off x="7594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20402</xdr:rowOff>
    </xdr:from>
    <xdr:to>
      <xdr:col>36</xdr:col>
      <xdr:colOff>165100</xdr:colOff>
      <xdr:row>96</xdr:row>
      <xdr:rowOff>122002</xdr:rowOff>
    </xdr:to>
    <xdr:sp macro="" textlink="">
      <xdr:nvSpPr>
        <xdr:cNvPr id="494" name="楕円 493"/>
        <xdr:cNvSpPr/>
      </xdr:nvSpPr>
      <xdr:spPr>
        <a:xfrm>
          <a:off x="6921500" y="16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138529</xdr:rowOff>
    </xdr:from>
    <xdr:ext cx="534377" cy="259045"/>
    <xdr:sp macro="" textlink="">
      <xdr:nvSpPr>
        <xdr:cNvPr id="495" name="テキスト ボックス 494"/>
        <xdr:cNvSpPr txBox="1"/>
      </xdr:nvSpPr>
      <xdr:spPr>
        <a:xfrm>
          <a:off x="6705111" y="162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8" name="直線コネクタ 517"/>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9"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20" name="直線コネクタ 519"/>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1"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2" name="直線コネクタ 521"/>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45426</xdr:rowOff>
    </xdr:from>
    <xdr:to>
      <xdr:col>85</xdr:col>
      <xdr:colOff>127000</xdr:colOff>
      <xdr:row>34</xdr:row>
      <xdr:rowOff>169326</xdr:rowOff>
    </xdr:to>
    <xdr:cxnSp macro="">
      <xdr:nvCxnSpPr>
        <xdr:cNvPr id="523" name="直線コネクタ 522"/>
        <xdr:cNvCxnSpPr/>
      </xdr:nvCxnSpPr>
      <xdr:spPr>
        <a:xfrm flipV="1">
          <a:off x="15481300" y="5874726"/>
          <a:ext cx="838200" cy="1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4"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5" name="フローチャート: 判断 524"/>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139151</xdr:rowOff>
    </xdr:from>
    <xdr:to>
      <xdr:col>81</xdr:col>
      <xdr:colOff>50800</xdr:colOff>
      <xdr:row>34</xdr:row>
      <xdr:rowOff>169326</xdr:rowOff>
    </xdr:to>
    <xdr:cxnSp macro="">
      <xdr:nvCxnSpPr>
        <xdr:cNvPr id="526" name="直線コネクタ 525"/>
        <xdr:cNvCxnSpPr/>
      </xdr:nvCxnSpPr>
      <xdr:spPr>
        <a:xfrm>
          <a:off x="14592300" y="596845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7" name="フローチャート: 判断 526"/>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8" name="テキスト ボックス 527"/>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139151</xdr:rowOff>
    </xdr:from>
    <xdr:to>
      <xdr:col>76</xdr:col>
      <xdr:colOff>114300</xdr:colOff>
      <xdr:row>34</xdr:row>
      <xdr:rowOff>147564</xdr:rowOff>
    </xdr:to>
    <xdr:cxnSp macro="">
      <xdr:nvCxnSpPr>
        <xdr:cNvPr id="529" name="直線コネクタ 528"/>
        <xdr:cNvCxnSpPr/>
      </xdr:nvCxnSpPr>
      <xdr:spPr>
        <a:xfrm flipV="1">
          <a:off x="13703300" y="596845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30" name="フローチャート: 判断 529"/>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31" name="テキスト ボックス 530"/>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147564</xdr:rowOff>
    </xdr:from>
    <xdr:to>
      <xdr:col>71</xdr:col>
      <xdr:colOff>177800</xdr:colOff>
      <xdr:row>35</xdr:row>
      <xdr:rowOff>11364</xdr:rowOff>
    </xdr:to>
    <xdr:cxnSp macro="">
      <xdr:nvCxnSpPr>
        <xdr:cNvPr id="532" name="直線コネクタ 531"/>
        <xdr:cNvCxnSpPr/>
      </xdr:nvCxnSpPr>
      <xdr:spPr>
        <a:xfrm flipV="1">
          <a:off x="12814300" y="5976864"/>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3" name="フローチャート: 判断 532"/>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4" name="テキスト ボックス 533"/>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5" name="フローチャート: 判断 534"/>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6" name="テキスト ボックス 535"/>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166076</xdr:rowOff>
    </xdr:from>
    <xdr:to>
      <xdr:col>85</xdr:col>
      <xdr:colOff>177800</xdr:colOff>
      <xdr:row>34</xdr:row>
      <xdr:rowOff>96226</xdr:rowOff>
    </xdr:to>
    <xdr:sp macro="" textlink="">
      <xdr:nvSpPr>
        <xdr:cNvPr id="542" name="楕円 541"/>
        <xdr:cNvSpPr/>
      </xdr:nvSpPr>
      <xdr:spPr>
        <a:xfrm>
          <a:off x="16268700" y="58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17503</xdr:rowOff>
    </xdr:from>
    <xdr:ext cx="534377" cy="259045"/>
    <xdr:sp macro="" textlink="">
      <xdr:nvSpPr>
        <xdr:cNvPr id="543" name="消防費該当値テキスト"/>
        <xdr:cNvSpPr txBox="1"/>
      </xdr:nvSpPr>
      <xdr:spPr>
        <a:xfrm>
          <a:off x="16370300" y="5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118526</xdr:rowOff>
    </xdr:from>
    <xdr:to>
      <xdr:col>81</xdr:col>
      <xdr:colOff>101600</xdr:colOff>
      <xdr:row>35</xdr:row>
      <xdr:rowOff>48676</xdr:rowOff>
    </xdr:to>
    <xdr:sp macro="" textlink="">
      <xdr:nvSpPr>
        <xdr:cNvPr id="544" name="楕円 543"/>
        <xdr:cNvSpPr/>
      </xdr:nvSpPr>
      <xdr:spPr>
        <a:xfrm>
          <a:off x="15430500" y="5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65203</xdr:rowOff>
    </xdr:from>
    <xdr:ext cx="534377" cy="259045"/>
    <xdr:sp macro="" textlink="">
      <xdr:nvSpPr>
        <xdr:cNvPr id="545" name="テキスト ボックス 544"/>
        <xdr:cNvSpPr txBox="1"/>
      </xdr:nvSpPr>
      <xdr:spPr>
        <a:xfrm>
          <a:off x="15214111" y="57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88351</xdr:rowOff>
    </xdr:from>
    <xdr:to>
      <xdr:col>76</xdr:col>
      <xdr:colOff>165100</xdr:colOff>
      <xdr:row>35</xdr:row>
      <xdr:rowOff>18501</xdr:rowOff>
    </xdr:to>
    <xdr:sp macro="" textlink="">
      <xdr:nvSpPr>
        <xdr:cNvPr id="546" name="楕円 545"/>
        <xdr:cNvSpPr/>
      </xdr:nvSpPr>
      <xdr:spPr>
        <a:xfrm>
          <a:off x="14541500" y="59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35028</xdr:rowOff>
    </xdr:from>
    <xdr:ext cx="534377" cy="259045"/>
    <xdr:sp macro="" textlink="">
      <xdr:nvSpPr>
        <xdr:cNvPr id="547" name="テキスト ボックス 546"/>
        <xdr:cNvSpPr txBox="1"/>
      </xdr:nvSpPr>
      <xdr:spPr>
        <a:xfrm>
          <a:off x="14325111" y="5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96764</xdr:rowOff>
    </xdr:from>
    <xdr:to>
      <xdr:col>72</xdr:col>
      <xdr:colOff>38100</xdr:colOff>
      <xdr:row>35</xdr:row>
      <xdr:rowOff>26914</xdr:rowOff>
    </xdr:to>
    <xdr:sp macro="" textlink="">
      <xdr:nvSpPr>
        <xdr:cNvPr id="548" name="楕円 547"/>
        <xdr:cNvSpPr/>
      </xdr:nvSpPr>
      <xdr:spPr>
        <a:xfrm>
          <a:off x="13652500" y="5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43441</xdr:rowOff>
    </xdr:from>
    <xdr:ext cx="534377" cy="259045"/>
    <xdr:sp macro="" textlink="">
      <xdr:nvSpPr>
        <xdr:cNvPr id="549" name="テキスト ボックス 548"/>
        <xdr:cNvSpPr txBox="1"/>
      </xdr:nvSpPr>
      <xdr:spPr>
        <a:xfrm>
          <a:off x="13436111" y="57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132014</xdr:rowOff>
    </xdr:from>
    <xdr:to>
      <xdr:col>67</xdr:col>
      <xdr:colOff>101600</xdr:colOff>
      <xdr:row>35</xdr:row>
      <xdr:rowOff>62164</xdr:rowOff>
    </xdr:to>
    <xdr:sp macro="" textlink="">
      <xdr:nvSpPr>
        <xdr:cNvPr id="550" name="楕円 549"/>
        <xdr:cNvSpPr/>
      </xdr:nvSpPr>
      <xdr:spPr>
        <a:xfrm>
          <a:off x="127635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78691</xdr:rowOff>
    </xdr:from>
    <xdr:ext cx="534377" cy="259045"/>
    <xdr:sp macro="" textlink="">
      <xdr:nvSpPr>
        <xdr:cNvPr id="551" name="テキスト ボックス 550"/>
        <xdr:cNvSpPr txBox="1"/>
      </xdr:nvSpPr>
      <xdr:spPr>
        <a:xfrm>
          <a:off x="12547111" y="57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6" name="直線コネクタ 575"/>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7"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8" name="直線コネクタ 577"/>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9"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80" name="直線コネクタ 579"/>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26200</xdr:rowOff>
    </xdr:from>
    <xdr:to>
      <xdr:col>85</xdr:col>
      <xdr:colOff>127000</xdr:colOff>
      <xdr:row>56</xdr:row>
      <xdr:rowOff>5779</xdr:rowOff>
    </xdr:to>
    <xdr:cxnSp macro="">
      <xdr:nvCxnSpPr>
        <xdr:cNvPr id="581" name="直線コネクタ 580"/>
        <xdr:cNvCxnSpPr/>
      </xdr:nvCxnSpPr>
      <xdr:spPr>
        <a:xfrm flipV="1">
          <a:off x="15481300" y="9455950"/>
          <a:ext cx="8382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2"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3" name="フローチャート: 判断 582"/>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108020</xdr:rowOff>
    </xdr:from>
    <xdr:to>
      <xdr:col>81</xdr:col>
      <xdr:colOff>50800</xdr:colOff>
      <xdr:row>56</xdr:row>
      <xdr:rowOff>5779</xdr:rowOff>
    </xdr:to>
    <xdr:cxnSp macro="">
      <xdr:nvCxnSpPr>
        <xdr:cNvPr id="584" name="直線コネクタ 583"/>
        <xdr:cNvCxnSpPr/>
      </xdr:nvCxnSpPr>
      <xdr:spPr>
        <a:xfrm>
          <a:off x="14592300" y="9366320"/>
          <a:ext cx="889000" cy="2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5" name="フローチャート: 判断 584"/>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6" name="テキスト ボックス 585"/>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108020</xdr:rowOff>
    </xdr:from>
    <xdr:to>
      <xdr:col>76</xdr:col>
      <xdr:colOff>114300</xdr:colOff>
      <xdr:row>55</xdr:row>
      <xdr:rowOff>4350</xdr:rowOff>
    </xdr:to>
    <xdr:cxnSp macro="">
      <xdr:nvCxnSpPr>
        <xdr:cNvPr id="587" name="直線コネクタ 586"/>
        <xdr:cNvCxnSpPr/>
      </xdr:nvCxnSpPr>
      <xdr:spPr>
        <a:xfrm flipV="1">
          <a:off x="13703300" y="936632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8" name="フローチャート: 判断 587"/>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9" name="テキスト ボックス 588"/>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4350</xdr:rowOff>
    </xdr:from>
    <xdr:to>
      <xdr:col>71</xdr:col>
      <xdr:colOff>177800</xdr:colOff>
      <xdr:row>55</xdr:row>
      <xdr:rowOff>72587</xdr:rowOff>
    </xdr:to>
    <xdr:cxnSp macro="">
      <xdr:nvCxnSpPr>
        <xdr:cNvPr id="590" name="直線コネクタ 589"/>
        <xdr:cNvCxnSpPr/>
      </xdr:nvCxnSpPr>
      <xdr:spPr>
        <a:xfrm flipV="1">
          <a:off x="12814300" y="9434100"/>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1" name="フローチャート: 判断 590"/>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2" name="テキスト ボックス 591"/>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3" name="フローチャート: 判断 592"/>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4" name="テキスト ボックス 593"/>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146850</xdr:rowOff>
    </xdr:from>
    <xdr:to>
      <xdr:col>85</xdr:col>
      <xdr:colOff>177800</xdr:colOff>
      <xdr:row>55</xdr:row>
      <xdr:rowOff>77000</xdr:rowOff>
    </xdr:to>
    <xdr:sp macro="" textlink="">
      <xdr:nvSpPr>
        <xdr:cNvPr id="600" name="楕円 599"/>
        <xdr:cNvSpPr/>
      </xdr:nvSpPr>
      <xdr:spPr>
        <a:xfrm>
          <a:off x="16268700" y="94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169727</xdr:rowOff>
    </xdr:from>
    <xdr:ext cx="534377" cy="259045"/>
    <xdr:sp macro="" textlink="">
      <xdr:nvSpPr>
        <xdr:cNvPr id="601" name="教育費該当値テキスト"/>
        <xdr:cNvSpPr txBox="1"/>
      </xdr:nvSpPr>
      <xdr:spPr>
        <a:xfrm>
          <a:off x="16370300" y="92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126429</xdr:rowOff>
    </xdr:from>
    <xdr:to>
      <xdr:col>81</xdr:col>
      <xdr:colOff>101600</xdr:colOff>
      <xdr:row>56</xdr:row>
      <xdr:rowOff>56579</xdr:rowOff>
    </xdr:to>
    <xdr:sp macro="" textlink="">
      <xdr:nvSpPr>
        <xdr:cNvPr id="602" name="楕円 601"/>
        <xdr:cNvSpPr/>
      </xdr:nvSpPr>
      <xdr:spPr>
        <a:xfrm>
          <a:off x="15430500" y="95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73106</xdr:rowOff>
    </xdr:from>
    <xdr:ext cx="534377" cy="259045"/>
    <xdr:sp macro="" textlink="">
      <xdr:nvSpPr>
        <xdr:cNvPr id="603" name="テキスト ボックス 602"/>
        <xdr:cNvSpPr txBox="1"/>
      </xdr:nvSpPr>
      <xdr:spPr>
        <a:xfrm>
          <a:off x="15214111" y="9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57220</xdr:rowOff>
    </xdr:from>
    <xdr:to>
      <xdr:col>76</xdr:col>
      <xdr:colOff>165100</xdr:colOff>
      <xdr:row>54</xdr:row>
      <xdr:rowOff>158820</xdr:rowOff>
    </xdr:to>
    <xdr:sp macro="" textlink="">
      <xdr:nvSpPr>
        <xdr:cNvPr id="604" name="楕円 603"/>
        <xdr:cNvSpPr/>
      </xdr:nvSpPr>
      <xdr:spPr>
        <a:xfrm>
          <a:off x="14541500" y="93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3897</xdr:rowOff>
    </xdr:from>
    <xdr:ext cx="534377" cy="259045"/>
    <xdr:sp macro="" textlink="">
      <xdr:nvSpPr>
        <xdr:cNvPr id="605" name="テキスト ボックス 604"/>
        <xdr:cNvSpPr txBox="1"/>
      </xdr:nvSpPr>
      <xdr:spPr>
        <a:xfrm>
          <a:off x="14325111" y="90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125000</xdr:rowOff>
    </xdr:from>
    <xdr:to>
      <xdr:col>72</xdr:col>
      <xdr:colOff>38100</xdr:colOff>
      <xdr:row>55</xdr:row>
      <xdr:rowOff>55150</xdr:rowOff>
    </xdr:to>
    <xdr:sp macro="" textlink="">
      <xdr:nvSpPr>
        <xdr:cNvPr id="606" name="楕円 605"/>
        <xdr:cNvSpPr/>
      </xdr:nvSpPr>
      <xdr:spPr>
        <a:xfrm>
          <a:off x="13652500" y="93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71677</xdr:rowOff>
    </xdr:from>
    <xdr:ext cx="534377" cy="259045"/>
    <xdr:sp macro="" textlink="">
      <xdr:nvSpPr>
        <xdr:cNvPr id="607" name="テキスト ボックス 606"/>
        <xdr:cNvSpPr txBox="1"/>
      </xdr:nvSpPr>
      <xdr:spPr>
        <a:xfrm>
          <a:off x="13436111" y="91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21787</xdr:rowOff>
    </xdr:from>
    <xdr:to>
      <xdr:col>67</xdr:col>
      <xdr:colOff>101600</xdr:colOff>
      <xdr:row>55</xdr:row>
      <xdr:rowOff>123387</xdr:rowOff>
    </xdr:to>
    <xdr:sp macro="" textlink="">
      <xdr:nvSpPr>
        <xdr:cNvPr id="608" name="楕円 607"/>
        <xdr:cNvSpPr/>
      </xdr:nvSpPr>
      <xdr:spPr>
        <a:xfrm>
          <a:off x="127635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139914</xdr:rowOff>
    </xdr:from>
    <xdr:ext cx="534377" cy="259045"/>
    <xdr:sp macro="" textlink="">
      <xdr:nvSpPr>
        <xdr:cNvPr id="609" name="テキスト ボックス 608"/>
        <xdr:cNvSpPr txBox="1"/>
      </xdr:nvSpPr>
      <xdr:spPr>
        <a:xfrm>
          <a:off x="12547111" y="9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139662</xdr:rowOff>
    </xdr:from>
    <xdr:to>
      <xdr:col>85</xdr:col>
      <xdr:colOff>126364</xdr:colOff>
      <xdr:row>79</xdr:row>
      <xdr:rowOff>44450</xdr:rowOff>
    </xdr:to>
    <xdr:cxnSp macro="">
      <xdr:nvCxnSpPr>
        <xdr:cNvPr id="633" name="直線コネクタ 632"/>
        <xdr:cNvCxnSpPr/>
      </xdr:nvCxnSpPr>
      <xdr:spPr>
        <a:xfrm flipV="1">
          <a:off x="16317595" y="12655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59682</xdr:rowOff>
    </xdr:from>
    <xdr:ext cx="249299" cy="259045"/>
    <xdr:sp macro="" textlink="">
      <xdr:nvSpPr>
        <xdr:cNvPr id="634" name="災害復旧費最小値テキスト"/>
        <xdr:cNvSpPr txBox="1"/>
      </xdr:nvSpPr>
      <xdr:spPr>
        <a:xfrm>
          <a:off x="16370300" y="13604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86339</xdr:rowOff>
    </xdr:from>
    <xdr:ext cx="534377" cy="259045"/>
    <xdr:sp macro="" textlink="">
      <xdr:nvSpPr>
        <xdr:cNvPr id="636" name="災害復旧費最大値テキスト"/>
        <xdr:cNvSpPr txBox="1"/>
      </xdr:nvSpPr>
      <xdr:spPr>
        <a:xfrm>
          <a:off x="16370300" y="124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139662</xdr:rowOff>
    </xdr:from>
    <xdr:to>
      <xdr:col>86</xdr:col>
      <xdr:colOff>25400</xdr:colOff>
      <xdr:row>73</xdr:row>
      <xdr:rowOff>139662</xdr:rowOff>
    </xdr:to>
    <xdr:cxnSp macro="">
      <xdr:nvCxnSpPr>
        <xdr:cNvPr id="637" name="直線コネクタ 636"/>
        <xdr:cNvCxnSpPr/>
      </xdr:nvCxnSpPr>
      <xdr:spPr>
        <a:xfrm>
          <a:off x="16230600" y="126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139662</xdr:rowOff>
    </xdr:from>
    <xdr:to>
      <xdr:col>85</xdr:col>
      <xdr:colOff>127000</xdr:colOff>
      <xdr:row>77</xdr:row>
      <xdr:rowOff>71501</xdr:rowOff>
    </xdr:to>
    <xdr:cxnSp macro="">
      <xdr:nvCxnSpPr>
        <xdr:cNvPr id="638" name="直線コネクタ 637"/>
        <xdr:cNvCxnSpPr/>
      </xdr:nvCxnSpPr>
      <xdr:spPr>
        <a:xfrm flipV="1">
          <a:off x="15481300" y="12655512"/>
          <a:ext cx="838200" cy="6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104131</xdr:rowOff>
    </xdr:from>
    <xdr:ext cx="469744" cy="259045"/>
    <xdr:sp macro="" textlink="">
      <xdr:nvSpPr>
        <xdr:cNvPr id="639" name="災害復旧費平均値テキスト"/>
        <xdr:cNvSpPr txBox="1"/>
      </xdr:nvSpPr>
      <xdr:spPr>
        <a:xfrm>
          <a:off x="16370300" y="134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125704</xdr:rowOff>
    </xdr:from>
    <xdr:to>
      <xdr:col>85</xdr:col>
      <xdr:colOff>177800</xdr:colOff>
      <xdr:row>79</xdr:row>
      <xdr:rowOff>55854</xdr:rowOff>
    </xdr:to>
    <xdr:sp macro="" textlink="">
      <xdr:nvSpPr>
        <xdr:cNvPr id="640" name="フローチャート: 判断 639"/>
        <xdr:cNvSpPr/>
      </xdr:nvSpPr>
      <xdr:spPr>
        <a:xfrm>
          <a:off x="16268700" y="13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71501</xdr:rowOff>
    </xdr:from>
    <xdr:to>
      <xdr:col>81</xdr:col>
      <xdr:colOff>50800</xdr:colOff>
      <xdr:row>78</xdr:row>
      <xdr:rowOff>68872</xdr:rowOff>
    </xdr:to>
    <xdr:cxnSp macro="">
      <xdr:nvCxnSpPr>
        <xdr:cNvPr id="641" name="直線コネクタ 640"/>
        <xdr:cNvCxnSpPr/>
      </xdr:nvCxnSpPr>
      <xdr:spPr>
        <a:xfrm flipV="1">
          <a:off x="14592300" y="1327315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124067</xdr:rowOff>
    </xdr:from>
    <xdr:to>
      <xdr:col>81</xdr:col>
      <xdr:colOff>101600</xdr:colOff>
      <xdr:row>79</xdr:row>
      <xdr:rowOff>54217</xdr:rowOff>
    </xdr:to>
    <xdr:sp macro="" textlink="">
      <xdr:nvSpPr>
        <xdr:cNvPr id="642" name="フローチャート: 判断 641"/>
        <xdr:cNvSpPr/>
      </xdr:nvSpPr>
      <xdr:spPr>
        <a:xfrm>
          <a:off x="15430500" y="134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45344</xdr:rowOff>
    </xdr:from>
    <xdr:ext cx="469744" cy="259045"/>
    <xdr:sp macro="" textlink="">
      <xdr:nvSpPr>
        <xdr:cNvPr id="643" name="テキスト ボックス 642"/>
        <xdr:cNvSpPr txBox="1"/>
      </xdr:nvSpPr>
      <xdr:spPr>
        <a:xfrm>
          <a:off x="15246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123431</xdr:rowOff>
    </xdr:from>
    <xdr:to>
      <xdr:col>76</xdr:col>
      <xdr:colOff>114300</xdr:colOff>
      <xdr:row>78</xdr:row>
      <xdr:rowOff>68872</xdr:rowOff>
    </xdr:to>
    <xdr:cxnSp macro="">
      <xdr:nvCxnSpPr>
        <xdr:cNvPr id="644" name="直線コネクタ 643"/>
        <xdr:cNvCxnSpPr/>
      </xdr:nvCxnSpPr>
      <xdr:spPr>
        <a:xfrm>
          <a:off x="13703300" y="13153631"/>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127152</xdr:rowOff>
    </xdr:from>
    <xdr:to>
      <xdr:col>76</xdr:col>
      <xdr:colOff>165100</xdr:colOff>
      <xdr:row>79</xdr:row>
      <xdr:rowOff>57302</xdr:rowOff>
    </xdr:to>
    <xdr:sp macro="" textlink="">
      <xdr:nvSpPr>
        <xdr:cNvPr id="645" name="フローチャート: 判断 644"/>
        <xdr:cNvSpPr/>
      </xdr:nvSpPr>
      <xdr:spPr>
        <a:xfrm>
          <a:off x="14541500" y="135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48429</xdr:rowOff>
    </xdr:from>
    <xdr:ext cx="378565" cy="259045"/>
    <xdr:sp macro="" textlink="">
      <xdr:nvSpPr>
        <xdr:cNvPr id="646" name="テキスト ボックス 645"/>
        <xdr:cNvSpPr txBox="1"/>
      </xdr:nvSpPr>
      <xdr:spPr>
        <a:xfrm>
          <a:off x="1440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134176</xdr:rowOff>
    </xdr:from>
    <xdr:to>
      <xdr:col>71</xdr:col>
      <xdr:colOff>177800</xdr:colOff>
      <xdr:row>76</xdr:row>
      <xdr:rowOff>123431</xdr:rowOff>
    </xdr:to>
    <xdr:cxnSp macro="">
      <xdr:nvCxnSpPr>
        <xdr:cNvPr id="647" name="直線コネクタ 646"/>
        <xdr:cNvCxnSpPr/>
      </xdr:nvCxnSpPr>
      <xdr:spPr>
        <a:xfrm>
          <a:off x="12814300" y="12307126"/>
          <a:ext cx="8890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115836</xdr:rowOff>
    </xdr:from>
    <xdr:to>
      <xdr:col>72</xdr:col>
      <xdr:colOff>38100</xdr:colOff>
      <xdr:row>79</xdr:row>
      <xdr:rowOff>45986</xdr:rowOff>
    </xdr:to>
    <xdr:sp macro="" textlink="">
      <xdr:nvSpPr>
        <xdr:cNvPr id="648" name="フローチャート: 判断 647"/>
        <xdr:cNvSpPr/>
      </xdr:nvSpPr>
      <xdr:spPr>
        <a:xfrm>
          <a:off x="13652500" y="134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37113</xdr:rowOff>
    </xdr:from>
    <xdr:ext cx="469744" cy="259045"/>
    <xdr:sp macro="" textlink="">
      <xdr:nvSpPr>
        <xdr:cNvPr id="649" name="テキスト ボックス 648"/>
        <xdr:cNvSpPr txBox="1"/>
      </xdr:nvSpPr>
      <xdr:spPr>
        <a:xfrm>
          <a:off x="13468428"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101702</xdr:rowOff>
    </xdr:from>
    <xdr:to>
      <xdr:col>67</xdr:col>
      <xdr:colOff>101600</xdr:colOff>
      <xdr:row>79</xdr:row>
      <xdr:rowOff>31852</xdr:rowOff>
    </xdr:to>
    <xdr:sp macro="" textlink="">
      <xdr:nvSpPr>
        <xdr:cNvPr id="650" name="フローチャート: 判断 649"/>
        <xdr:cNvSpPr/>
      </xdr:nvSpPr>
      <xdr:spPr>
        <a:xfrm>
          <a:off x="127635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22979</xdr:rowOff>
    </xdr:from>
    <xdr:ext cx="469744" cy="259045"/>
    <xdr:sp macro="" textlink="">
      <xdr:nvSpPr>
        <xdr:cNvPr id="651" name="テキスト ボックス 650"/>
        <xdr:cNvSpPr txBox="1"/>
      </xdr:nvSpPr>
      <xdr:spPr>
        <a:xfrm>
          <a:off x="12579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88862</xdr:rowOff>
    </xdr:from>
    <xdr:to>
      <xdr:col>85</xdr:col>
      <xdr:colOff>177800</xdr:colOff>
      <xdr:row>74</xdr:row>
      <xdr:rowOff>19012</xdr:rowOff>
    </xdr:to>
    <xdr:sp macro="" textlink="">
      <xdr:nvSpPr>
        <xdr:cNvPr id="657" name="楕円 656"/>
        <xdr:cNvSpPr/>
      </xdr:nvSpPr>
      <xdr:spPr>
        <a:xfrm>
          <a:off x="162687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41889</xdr:rowOff>
    </xdr:from>
    <xdr:ext cx="534377" cy="259045"/>
    <xdr:sp macro="" textlink="">
      <xdr:nvSpPr>
        <xdr:cNvPr id="658" name="災害復旧費該当値テキスト"/>
        <xdr:cNvSpPr txBox="1"/>
      </xdr:nvSpPr>
      <xdr:spPr>
        <a:xfrm>
          <a:off x="16370300" y="12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20701</xdr:rowOff>
    </xdr:from>
    <xdr:to>
      <xdr:col>81</xdr:col>
      <xdr:colOff>101600</xdr:colOff>
      <xdr:row>77</xdr:row>
      <xdr:rowOff>122301</xdr:rowOff>
    </xdr:to>
    <xdr:sp macro="" textlink="">
      <xdr:nvSpPr>
        <xdr:cNvPr id="659" name="楕円 658"/>
        <xdr:cNvSpPr/>
      </xdr:nvSpPr>
      <xdr:spPr>
        <a:xfrm>
          <a:off x="15430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138828</xdr:rowOff>
    </xdr:from>
    <xdr:ext cx="469744" cy="259045"/>
    <xdr:sp macro="" textlink="">
      <xdr:nvSpPr>
        <xdr:cNvPr id="660" name="テキスト ボックス 659"/>
        <xdr:cNvSpPr txBox="1"/>
      </xdr:nvSpPr>
      <xdr:spPr>
        <a:xfrm>
          <a:off x="15246428" y="1299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18072</xdr:rowOff>
    </xdr:from>
    <xdr:to>
      <xdr:col>76</xdr:col>
      <xdr:colOff>165100</xdr:colOff>
      <xdr:row>78</xdr:row>
      <xdr:rowOff>119672</xdr:rowOff>
    </xdr:to>
    <xdr:sp macro="" textlink="">
      <xdr:nvSpPr>
        <xdr:cNvPr id="661" name="楕円 660"/>
        <xdr:cNvSpPr/>
      </xdr:nvSpPr>
      <xdr:spPr>
        <a:xfrm>
          <a:off x="14541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136199</xdr:rowOff>
    </xdr:from>
    <xdr:ext cx="469744" cy="259045"/>
    <xdr:sp macro="" textlink="">
      <xdr:nvSpPr>
        <xdr:cNvPr id="662" name="テキスト ボックス 661"/>
        <xdr:cNvSpPr txBox="1"/>
      </xdr:nvSpPr>
      <xdr:spPr>
        <a:xfrm>
          <a:off x="14357428" y="131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72631</xdr:rowOff>
    </xdr:from>
    <xdr:to>
      <xdr:col>72</xdr:col>
      <xdr:colOff>38100</xdr:colOff>
      <xdr:row>77</xdr:row>
      <xdr:rowOff>2781</xdr:rowOff>
    </xdr:to>
    <xdr:sp macro="" textlink="">
      <xdr:nvSpPr>
        <xdr:cNvPr id="663" name="楕円 662"/>
        <xdr:cNvSpPr/>
      </xdr:nvSpPr>
      <xdr:spPr>
        <a:xfrm>
          <a:off x="13652500" y="131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19308</xdr:rowOff>
    </xdr:from>
    <xdr:ext cx="534377" cy="259045"/>
    <xdr:sp macro="" textlink="">
      <xdr:nvSpPr>
        <xdr:cNvPr id="664" name="テキスト ボックス 663"/>
        <xdr:cNvSpPr txBox="1"/>
      </xdr:nvSpPr>
      <xdr:spPr>
        <a:xfrm>
          <a:off x="13436111" y="128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83376</xdr:rowOff>
    </xdr:from>
    <xdr:to>
      <xdr:col>67</xdr:col>
      <xdr:colOff>101600</xdr:colOff>
      <xdr:row>72</xdr:row>
      <xdr:rowOff>13526</xdr:rowOff>
    </xdr:to>
    <xdr:sp macro="" textlink="">
      <xdr:nvSpPr>
        <xdr:cNvPr id="665" name="楕円 664"/>
        <xdr:cNvSpPr/>
      </xdr:nvSpPr>
      <xdr:spPr>
        <a:xfrm>
          <a:off x="12763500" y="122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30053</xdr:rowOff>
    </xdr:from>
    <xdr:ext cx="534377" cy="259045"/>
    <xdr:sp macro="" textlink="">
      <xdr:nvSpPr>
        <xdr:cNvPr id="666" name="テキスト ボックス 665"/>
        <xdr:cNvSpPr txBox="1"/>
      </xdr:nvSpPr>
      <xdr:spPr>
        <a:xfrm>
          <a:off x="12547111" y="120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90" name="直線コネクタ 689"/>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91"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2" name="直線コネクタ 691"/>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3"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4" name="直線コネクタ 693"/>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25845</xdr:rowOff>
    </xdr:from>
    <xdr:to>
      <xdr:col>85</xdr:col>
      <xdr:colOff>127000</xdr:colOff>
      <xdr:row>90</xdr:row>
      <xdr:rowOff>55283</xdr:rowOff>
    </xdr:to>
    <xdr:cxnSp macro="">
      <xdr:nvCxnSpPr>
        <xdr:cNvPr id="695" name="直線コネクタ 694"/>
        <xdr:cNvCxnSpPr/>
      </xdr:nvCxnSpPr>
      <xdr:spPr>
        <a:xfrm flipV="1">
          <a:off x="15481300" y="15456345"/>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6"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7" name="フローチャート: 判断 696"/>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55283</xdr:rowOff>
    </xdr:from>
    <xdr:to>
      <xdr:col>81</xdr:col>
      <xdr:colOff>50800</xdr:colOff>
      <xdr:row>91</xdr:row>
      <xdr:rowOff>114046</xdr:rowOff>
    </xdr:to>
    <xdr:cxnSp macro="">
      <xdr:nvCxnSpPr>
        <xdr:cNvPr id="698" name="直線コネクタ 697"/>
        <xdr:cNvCxnSpPr/>
      </xdr:nvCxnSpPr>
      <xdr:spPr>
        <a:xfrm flipV="1">
          <a:off x="14592300" y="15485783"/>
          <a:ext cx="889000" cy="2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9" name="フローチャート: 判断 698"/>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700" name="テキスト ボックス 699"/>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145492</xdr:rowOff>
    </xdr:from>
    <xdr:to>
      <xdr:col>76</xdr:col>
      <xdr:colOff>114300</xdr:colOff>
      <xdr:row>91</xdr:row>
      <xdr:rowOff>114046</xdr:rowOff>
    </xdr:to>
    <xdr:cxnSp macro="">
      <xdr:nvCxnSpPr>
        <xdr:cNvPr id="701" name="直線コネクタ 700"/>
        <xdr:cNvCxnSpPr/>
      </xdr:nvCxnSpPr>
      <xdr:spPr>
        <a:xfrm>
          <a:off x="13703300" y="15575992"/>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702" name="フローチャート: 判断 701"/>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3" name="テキスト ボックス 702"/>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145492</xdr:rowOff>
    </xdr:from>
    <xdr:to>
      <xdr:col>71</xdr:col>
      <xdr:colOff>177800</xdr:colOff>
      <xdr:row>91</xdr:row>
      <xdr:rowOff>103809</xdr:rowOff>
    </xdr:to>
    <xdr:cxnSp macro="">
      <xdr:nvCxnSpPr>
        <xdr:cNvPr id="704" name="直線コネクタ 703"/>
        <xdr:cNvCxnSpPr/>
      </xdr:nvCxnSpPr>
      <xdr:spPr>
        <a:xfrm flipV="1">
          <a:off x="12814300" y="15575992"/>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5" name="フローチャート: 判断 704"/>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6" name="テキスト ボックス 705"/>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7" name="フローチャート: 判断 706"/>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8" name="テキスト ボックス 707"/>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146495</xdr:rowOff>
    </xdr:from>
    <xdr:to>
      <xdr:col>85</xdr:col>
      <xdr:colOff>177800</xdr:colOff>
      <xdr:row>90</xdr:row>
      <xdr:rowOff>76645</xdr:rowOff>
    </xdr:to>
    <xdr:sp macro="" textlink="">
      <xdr:nvSpPr>
        <xdr:cNvPr id="714" name="楕円 713"/>
        <xdr:cNvSpPr/>
      </xdr:nvSpPr>
      <xdr:spPr>
        <a:xfrm>
          <a:off x="16268700" y="154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99522</xdr:rowOff>
    </xdr:from>
    <xdr:ext cx="599010" cy="259045"/>
    <xdr:sp macro="" textlink="">
      <xdr:nvSpPr>
        <xdr:cNvPr id="715" name="公債費該当値テキスト"/>
        <xdr:cNvSpPr txBox="1"/>
      </xdr:nvSpPr>
      <xdr:spPr>
        <a:xfrm>
          <a:off x="16370300" y="153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4483</xdr:rowOff>
    </xdr:from>
    <xdr:to>
      <xdr:col>81</xdr:col>
      <xdr:colOff>101600</xdr:colOff>
      <xdr:row>90</xdr:row>
      <xdr:rowOff>106083</xdr:rowOff>
    </xdr:to>
    <xdr:sp macro="" textlink="">
      <xdr:nvSpPr>
        <xdr:cNvPr id="716" name="楕円 715"/>
        <xdr:cNvSpPr/>
      </xdr:nvSpPr>
      <xdr:spPr>
        <a:xfrm>
          <a:off x="15430500" y="15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122610</xdr:rowOff>
    </xdr:from>
    <xdr:ext cx="599010" cy="259045"/>
    <xdr:sp macro="" textlink="">
      <xdr:nvSpPr>
        <xdr:cNvPr id="717" name="テキスト ボックス 716"/>
        <xdr:cNvSpPr txBox="1"/>
      </xdr:nvSpPr>
      <xdr:spPr>
        <a:xfrm>
          <a:off x="15181795"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63246</xdr:rowOff>
    </xdr:from>
    <xdr:to>
      <xdr:col>76</xdr:col>
      <xdr:colOff>165100</xdr:colOff>
      <xdr:row>91</xdr:row>
      <xdr:rowOff>164846</xdr:rowOff>
    </xdr:to>
    <xdr:sp macro="" textlink="">
      <xdr:nvSpPr>
        <xdr:cNvPr id="718" name="楕円 717"/>
        <xdr:cNvSpPr/>
      </xdr:nvSpPr>
      <xdr:spPr>
        <a:xfrm>
          <a:off x="14541500" y="15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9923</xdr:rowOff>
    </xdr:from>
    <xdr:ext cx="599010" cy="259045"/>
    <xdr:sp macro="" textlink="">
      <xdr:nvSpPr>
        <xdr:cNvPr id="719" name="テキスト ボックス 718"/>
        <xdr:cNvSpPr txBox="1"/>
      </xdr:nvSpPr>
      <xdr:spPr>
        <a:xfrm>
          <a:off x="14292795" y="1544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94692</xdr:rowOff>
    </xdr:from>
    <xdr:to>
      <xdr:col>72</xdr:col>
      <xdr:colOff>38100</xdr:colOff>
      <xdr:row>91</xdr:row>
      <xdr:rowOff>24842</xdr:rowOff>
    </xdr:to>
    <xdr:sp macro="" textlink="">
      <xdr:nvSpPr>
        <xdr:cNvPr id="720" name="楕円 719"/>
        <xdr:cNvSpPr/>
      </xdr:nvSpPr>
      <xdr:spPr>
        <a:xfrm>
          <a:off x="136525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41369</xdr:rowOff>
    </xdr:from>
    <xdr:ext cx="599010" cy="259045"/>
    <xdr:sp macro="" textlink="">
      <xdr:nvSpPr>
        <xdr:cNvPr id="721" name="テキスト ボックス 720"/>
        <xdr:cNvSpPr txBox="1"/>
      </xdr:nvSpPr>
      <xdr:spPr>
        <a:xfrm>
          <a:off x="13403795" y="153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53009</xdr:rowOff>
    </xdr:from>
    <xdr:to>
      <xdr:col>67</xdr:col>
      <xdr:colOff>101600</xdr:colOff>
      <xdr:row>91</xdr:row>
      <xdr:rowOff>154609</xdr:rowOff>
    </xdr:to>
    <xdr:sp macro="" textlink="">
      <xdr:nvSpPr>
        <xdr:cNvPr id="722" name="楕円 721"/>
        <xdr:cNvSpPr/>
      </xdr:nvSpPr>
      <xdr:spPr>
        <a:xfrm>
          <a:off x="127635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171136</xdr:rowOff>
    </xdr:from>
    <xdr:ext cx="599010" cy="259045"/>
    <xdr:sp macro="" textlink="">
      <xdr:nvSpPr>
        <xdr:cNvPr id="723" name="テキスト ボックス 722"/>
        <xdr:cNvSpPr txBox="1"/>
      </xdr:nvSpPr>
      <xdr:spPr>
        <a:xfrm>
          <a:off x="12514795" y="154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7" name="直線コネクタ 746"/>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8"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50"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51" name="直線コネクタ 750"/>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3"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4" name="フローチャート: 判断 753"/>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6" name="フローチャート: 判断 755"/>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7" name="テキスト ボックス 756"/>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9" name="フローチャート: 判断 758"/>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60" name="テキスト ボックス 759"/>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62" name="フローチャート: 判断 761"/>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3" name="テキスト ボックス 762"/>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4" name="フローチャート: 判断 763"/>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5" name="テキスト ボックス 764"/>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2"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1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倍となっており大幅な増となっているが、これは、主には令和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今後は国勢調査人口の置き換え等による普通交付税の減少が見込まれる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も引き続き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年度までに集中的に投資を行ったことによる影響により増加傾向にあったが、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年ぶりに減少</a:t>
          </a:r>
        </a:p>
        <a:p>
          <a:r>
            <a:rPr kumimoji="1" lang="ja-JP" altLang="en-US" sz="1100">
              <a:latin typeface="ＭＳ ゴシック" pitchFamily="49" charset="-128"/>
              <a:ea typeface="ＭＳ ゴシック" pitchFamily="49" charset="-128"/>
            </a:rPr>
            <a:t>○満期一括償還地方債に係る年度割相当額：平成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億円の計</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年割相当額が算入。平成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年度で発行終了、令和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年度で償還終了となっており、令和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年度からは皆減</a:t>
          </a:r>
        </a:p>
        <a:p>
          <a:r>
            <a:rPr kumimoji="1" lang="ja-JP" altLang="en-US" sz="1100">
              <a:latin typeface="ＭＳ ゴシック" pitchFamily="49" charset="-128"/>
              <a:ea typeface="ＭＳ ゴシック" pitchFamily="49" charset="-128"/>
            </a:rPr>
            <a:t>○公営企業債の元利償還金に対する繰入金：農業集落排水事業の元利償還金の増に伴う繰入金の増</a:t>
          </a:r>
        </a:p>
        <a:p>
          <a:r>
            <a:rPr kumimoji="1" lang="ja-JP" altLang="en-US" sz="110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年度で償還終了</a:t>
          </a:r>
        </a:p>
        <a:p>
          <a:r>
            <a:rPr kumimoji="1" lang="ja-JP" altLang="en-US" sz="1100">
              <a:latin typeface="ＭＳ ゴシック" pitchFamily="49" charset="-128"/>
              <a:ea typeface="ＭＳ ゴシック" pitchFamily="49" charset="-128"/>
            </a:rPr>
            <a:t>○算入公債費等：交付税算入の手厚い地方債の借入へのシフトを行い令和元年度まで増加傾向であったが、地方債残高が減っていることからも令和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年度以降は減少傾向</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年度まで市場公募債を発行していたが、その後は発行していない。また、平成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年度市場公募債の償還についても令和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年度までの集中投資期間を終え、平成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年度から地方債発行額の減による地方債残高の減</a:t>
          </a:r>
        </a:p>
        <a:p>
          <a:r>
            <a:rPr kumimoji="1" lang="ja-JP" altLang="en-US" sz="1300">
              <a:latin typeface="ＭＳ ゴシック" pitchFamily="49" charset="-128"/>
              <a:ea typeface="ＭＳ ゴシック" pitchFamily="49" charset="-128"/>
            </a:rPr>
            <a:t>○公営企業債等繰入見込額：公営企業債残高自体が減ったうえ、算入率（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か年平均）も減となり、繰入見込額が減</a:t>
          </a:r>
        </a:p>
        <a:p>
          <a:r>
            <a:rPr kumimoji="1" lang="ja-JP" altLang="en-US" sz="1300">
              <a:latin typeface="ＭＳ ゴシック" pitchFamily="49" charset="-128"/>
              <a:ea typeface="ＭＳ ゴシック" pitchFamily="49" charset="-128"/>
            </a:rPr>
            <a:t>○退職手当負担見込額：一般職員基本額の減</a:t>
          </a:r>
        </a:p>
        <a:p>
          <a:r>
            <a:rPr kumimoji="1" lang="ja-JP" altLang="en-US" sz="1300">
              <a:latin typeface="ＭＳ ゴシック" pitchFamily="49" charset="-128"/>
              <a:ea typeface="ＭＳ ゴシック" pitchFamily="49" charset="-128"/>
            </a:rPr>
            <a:t>○充当可能基金：長期資金等の繰上償還財源とするため取崩しのため減</a:t>
          </a:r>
        </a:p>
        <a:p>
          <a:r>
            <a:rPr kumimoji="1" lang="ja-JP" altLang="en-US" sz="13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300">
              <a:latin typeface="ＭＳ ゴシック" pitchFamily="49" charset="-128"/>
              <a:ea typeface="ＭＳ ゴシック" pitchFamily="49" charset="-128"/>
            </a:rPr>
            <a:t>○基準財政需要額算入見込額：平成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年度までの集中投資期間を終え、平成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前年度決算剰余金の一部の積立てを行った一方で、減債基金を原資とする繰上償還やその他特定目的基金の計画的な活用による取崩しを行ったため、基金全体は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③公共施設長寿命化等推進基金・・・公共施設の修繕、改修等による長寿命化及び除却に関する事業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⑤市民生活安定化基金・・・市民負担の急増の回避及び社会的弱者に対する負担の軽減を図るための事業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まちづくり振興基金や公共施設長寿命化等推進基金の計画的な活用による取崩しを行ったことにより、その他特定目的基金全体としては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百万円の取崩しが見込まれており、ふるさと応援基金は減少する見込みである。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年度までにかけて、基金を活用した中山間地域の活性化のための共通事業（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百万円）を実施する予定であり、まちづくり振興基金は減少する見込みである。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年度は取崩しを行わず、前年度決算剰余金の一部の積立てを行ったため、基金全体は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地方交付税の減少（国勢調査人口の置き換え等による）が想定されており、収支調整により財政調整基金は減少する見込みである。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年度は雇用促進住宅納付金等の積立てを行った一方で、市債の繰上償還に伴う取崩しを行ったことにより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年度以降も市債の繰上償還に伴う取崩しを行う予定としており、基金残高は減少していく見込みである。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当市では、市町村合併以後の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年間を集中投資期間として、交付税措置率の高い旧合併特例債や過疎債を活用し、ハード整備に重点的に取り組んだことから、有形固定資産減価償却率は類似団体に比べ低い水準にある。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一方、市民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人あたりの公共施設の延床面積は、類似団体に比べ極めて高く、有形固定資産減価償却率も上昇傾向にある。平成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年度に策定した公共施設等総合管理計画において目標とした「公共施設等整備費の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％削減」達成に向け、施設の集約化や複合化を進めていく必要がある。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5" name="楕円 84"/>
        <xdr:cNvSpPr/>
      </xdr:nvSpPr>
      <xdr:spPr>
        <a:xfrm>
          <a:off x="47117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6" name="有形固定資産減価償却率該当値テキスト"/>
        <xdr:cNvSpPr txBox="1"/>
      </xdr:nvSpPr>
      <xdr:spPr>
        <a:xfrm>
          <a:off x="4813300" y="507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87" name="楕円 86"/>
        <xdr:cNvSpPr/>
      </xdr:nvSpPr>
      <xdr:spPr>
        <a:xfrm>
          <a:off x="40005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133667</xdr:rowOff>
    </xdr:to>
    <xdr:cxnSp macro="">
      <xdr:nvCxnSpPr>
        <xdr:cNvPr id="88" name="直線コネクタ 87"/>
        <xdr:cNvCxnSpPr/>
      </xdr:nvCxnSpPr>
      <xdr:spPr>
        <a:xfrm>
          <a:off x="4051300" y="5233988"/>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89" name="楕円 88"/>
        <xdr:cNvSpPr/>
      </xdr:nvSpPr>
      <xdr:spPr>
        <a:xfrm>
          <a:off x="3238500" y="51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90488</xdr:rowOff>
    </xdr:to>
    <xdr:cxnSp macro="">
      <xdr:nvCxnSpPr>
        <xdr:cNvPr id="90" name="直線コネクタ 89"/>
        <xdr:cNvCxnSpPr/>
      </xdr:nvCxnSpPr>
      <xdr:spPr>
        <a:xfrm>
          <a:off x="3289300" y="51908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122079</xdr:rowOff>
    </xdr:from>
    <xdr:to>
      <xdr:col>11</xdr:col>
      <xdr:colOff>187325</xdr:colOff>
      <xdr:row>30</xdr:row>
      <xdr:rowOff>52229</xdr:rowOff>
    </xdr:to>
    <xdr:sp macro="" textlink="">
      <xdr:nvSpPr>
        <xdr:cNvPr id="91" name="楕円 90"/>
        <xdr:cNvSpPr/>
      </xdr:nvSpPr>
      <xdr:spPr>
        <a:xfrm>
          <a:off x="2476500" y="50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1429</xdr:rowOff>
    </xdr:from>
    <xdr:to>
      <xdr:col>15</xdr:col>
      <xdr:colOff>136525</xdr:colOff>
      <xdr:row>30</xdr:row>
      <xdr:rowOff>47308</xdr:rowOff>
    </xdr:to>
    <xdr:cxnSp macro="">
      <xdr:nvCxnSpPr>
        <xdr:cNvPr id="92" name="直線コネクタ 91"/>
        <xdr:cNvCxnSpPr/>
      </xdr:nvCxnSpPr>
      <xdr:spPr>
        <a:xfrm>
          <a:off x="2527300" y="5144929"/>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84296</xdr:rowOff>
    </xdr:from>
    <xdr:to>
      <xdr:col>7</xdr:col>
      <xdr:colOff>187325</xdr:colOff>
      <xdr:row>30</xdr:row>
      <xdr:rowOff>14446</xdr:rowOff>
    </xdr:to>
    <xdr:sp macro="" textlink="">
      <xdr:nvSpPr>
        <xdr:cNvPr id="93" name="楕円 92"/>
        <xdr:cNvSpPr/>
      </xdr:nvSpPr>
      <xdr:spPr>
        <a:xfrm>
          <a:off x="1714500" y="50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135096</xdr:rowOff>
    </xdr:from>
    <xdr:to>
      <xdr:col>11</xdr:col>
      <xdr:colOff>136525</xdr:colOff>
      <xdr:row>30</xdr:row>
      <xdr:rowOff>1429</xdr:rowOff>
    </xdr:to>
    <xdr:cxnSp macro="">
      <xdr:nvCxnSpPr>
        <xdr:cNvPr id="94" name="直線コネクタ 93"/>
        <xdr:cNvCxnSpPr/>
      </xdr:nvCxnSpPr>
      <xdr:spPr>
        <a:xfrm>
          <a:off x="1765300" y="510714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99" name="n_1mainValue有形固定資産減価償却率"/>
        <xdr:cNvSpPr txBox="1"/>
      </xdr:nvSpPr>
      <xdr:spPr>
        <a:xfrm>
          <a:off x="38360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0" name="n_2mainValue有形固定資産減価償却率"/>
        <xdr:cNvSpPr txBox="1"/>
      </xdr:nvSpPr>
      <xdr:spPr>
        <a:xfrm>
          <a:off x="3086744" y="491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68756</xdr:rowOff>
    </xdr:from>
    <xdr:ext cx="405111" cy="259045"/>
    <xdr:sp macro="" textlink="">
      <xdr:nvSpPr>
        <xdr:cNvPr id="101" name="n_3mainValue有形固定資産減価償却率"/>
        <xdr:cNvSpPr txBox="1"/>
      </xdr:nvSpPr>
      <xdr:spPr>
        <a:xfrm>
          <a:off x="2324744" y="4869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30973</xdr:rowOff>
    </xdr:from>
    <xdr:ext cx="405111" cy="259045"/>
    <xdr:sp macro="" textlink="">
      <xdr:nvSpPr>
        <xdr:cNvPr id="102" name="n_4mainValue有形固定資産減価償却率"/>
        <xdr:cNvSpPr txBox="1"/>
      </xdr:nvSpPr>
      <xdr:spPr>
        <a:xfrm>
          <a:off x="1562744" y="483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近年は繰上償還の実施によって減少傾向にあったものの、充当可能基金の減や臨時財政対策債の減等に伴う経常一般財源等（歳入）の減などにより、数値は類似団体内平均値と同様に上昇した。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計画的な繰上償還の実施により、地方債残高は減少していく見込みであるが、普通交付税の算定に用いる国勢調査人口の置き換えに伴う普通交付税額の段階的な縮減が見込まれるため、債務償還比率は横ばいとなる見込みであ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16900</xdr:rowOff>
    </xdr:from>
    <xdr:to>
      <xdr:col>76</xdr:col>
      <xdr:colOff>73025</xdr:colOff>
      <xdr:row>31</xdr:row>
      <xdr:rowOff>118500</xdr:rowOff>
    </xdr:to>
    <xdr:sp macro="" textlink="">
      <xdr:nvSpPr>
        <xdr:cNvPr id="149" name="楕円 148"/>
        <xdr:cNvSpPr/>
      </xdr:nvSpPr>
      <xdr:spPr>
        <a:xfrm>
          <a:off x="14744700" y="5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166777</xdr:rowOff>
    </xdr:from>
    <xdr:ext cx="469744" cy="259045"/>
    <xdr:sp macro="" textlink="">
      <xdr:nvSpPr>
        <xdr:cNvPr id="150" name="債務償還比率該当値テキスト"/>
        <xdr:cNvSpPr txBox="1"/>
      </xdr:nvSpPr>
      <xdr:spPr>
        <a:xfrm>
          <a:off x="14846300" y="53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122038</xdr:rowOff>
    </xdr:from>
    <xdr:to>
      <xdr:col>72</xdr:col>
      <xdr:colOff>123825</xdr:colOff>
      <xdr:row>31</xdr:row>
      <xdr:rowOff>52188</xdr:rowOff>
    </xdr:to>
    <xdr:sp macro="" textlink="">
      <xdr:nvSpPr>
        <xdr:cNvPr id="151" name="楕円 150"/>
        <xdr:cNvSpPr/>
      </xdr:nvSpPr>
      <xdr:spPr>
        <a:xfrm>
          <a:off x="14033500" y="52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1388</xdr:rowOff>
    </xdr:from>
    <xdr:to>
      <xdr:col>76</xdr:col>
      <xdr:colOff>22225</xdr:colOff>
      <xdr:row>31</xdr:row>
      <xdr:rowOff>67700</xdr:rowOff>
    </xdr:to>
    <xdr:cxnSp macro="">
      <xdr:nvCxnSpPr>
        <xdr:cNvPr id="152" name="直線コネクタ 151"/>
        <xdr:cNvCxnSpPr/>
      </xdr:nvCxnSpPr>
      <xdr:spPr>
        <a:xfrm>
          <a:off x="14084300" y="5316338"/>
          <a:ext cx="7112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92465</xdr:rowOff>
    </xdr:from>
    <xdr:to>
      <xdr:col>68</xdr:col>
      <xdr:colOff>123825</xdr:colOff>
      <xdr:row>32</xdr:row>
      <xdr:rowOff>22615</xdr:rowOff>
    </xdr:to>
    <xdr:sp macro="" textlink="">
      <xdr:nvSpPr>
        <xdr:cNvPr id="153" name="楕円 152"/>
        <xdr:cNvSpPr/>
      </xdr:nvSpPr>
      <xdr:spPr>
        <a:xfrm>
          <a:off x="13271500" y="54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1388</xdr:rowOff>
    </xdr:from>
    <xdr:to>
      <xdr:col>72</xdr:col>
      <xdr:colOff>73025</xdr:colOff>
      <xdr:row>31</xdr:row>
      <xdr:rowOff>143265</xdr:rowOff>
    </xdr:to>
    <xdr:cxnSp macro="">
      <xdr:nvCxnSpPr>
        <xdr:cNvPr id="154" name="直線コネクタ 153"/>
        <xdr:cNvCxnSpPr/>
      </xdr:nvCxnSpPr>
      <xdr:spPr>
        <a:xfrm flipV="1">
          <a:off x="13322300" y="5316338"/>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24647</xdr:rowOff>
    </xdr:from>
    <xdr:to>
      <xdr:col>64</xdr:col>
      <xdr:colOff>123825</xdr:colOff>
      <xdr:row>32</xdr:row>
      <xdr:rowOff>126247</xdr:rowOff>
    </xdr:to>
    <xdr:sp macro="" textlink="">
      <xdr:nvSpPr>
        <xdr:cNvPr id="155" name="楕円 154"/>
        <xdr:cNvSpPr/>
      </xdr:nvSpPr>
      <xdr:spPr>
        <a:xfrm>
          <a:off x="12509500" y="55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143265</xdr:rowOff>
    </xdr:from>
    <xdr:to>
      <xdr:col>68</xdr:col>
      <xdr:colOff>73025</xdr:colOff>
      <xdr:row>32</xdr:row>
      <xdr:rowOff>75447</xdr:rowOff>
    </xdr:to>
    <xdr:cxnSp macro="">
      <xdr:nvCxnSpPr>
        <xdr:cNvPr id="156" name="直線コネクタ 155"/>
        <xdr:cNvCxnSpPr/>
      </xdr:nvCxnSpPr>
      <xdr:spPr>
        <a:xfrm flipV="1">
          <a:off x="12560300" y="5458215"/>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45158</xdr:rowOff>
    </xdr:from>
    <xdr:to>
      <xdr:col>60</xdr:col>
      <xdr:colOff>123825</xdr:colOff>
      <xdr:row>32</xdr:row>
      <xdr:rowOff>146758</xdr:rowOff>
    </xdr:to>
    <xdr:sp macro="" textlink="">
      <xdr:nvSpPr>
        <xdr:cNvPr id="157" name="楕円 156"/>
        <xdr:cNvSpPr/>
      </xdr:nvSpPr>
      <xdr:spPr>
        <a:xfrm>
          <a:off x="11747500" y="55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75447</xdr:rowOff>
    </xdr:from>
    <xdr:to>
      <xdr:col>64</xdr:col>
      <xdr:colOff>73025</xdr:colOff>
      <xdr:row>32</xdr:row>
      <xdr:rowOff>95958</xdr:rowOff>
    </xdr:to>
    <xdr:cxnSp macro="">
      <xdr:nvCxnSpPr>
        <xdr:cNvPr id="158" name="直線コネクタ 157"/>
        <xdr:cNvCxnSpPr/>
      </xdr:nvCxnSpPr>
      <xdr:spPr>
        <a:xfrm flipV="1">
          <a:off x="11798300" y="5561847"/>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43315</xdr:rowOff>
    </xdr:from>
    <xdr:ext cx="469744" cy="259045"/>
    <xdr:sp macro="" textlink="">
      <xdr:nvSpPr>
        <xdr:cNvPr id="163" name="n_1mainValue債務償還比率"/>
        <xdr:cNvSpPr txBox="1"/>
      </xdr:nvSpPr>
      <xdr:spPr>
        <a:xfrm>
          <a:off x="13836727" y="53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13742</xdr:rowOff>
    </xdr:from>
    <xdr:ext cx="469744" cy="259045"/>
    <xdr:sp macro="" textlink="">
      <xdr:nvSpPr>
        <xdr:cNvPr id="164" name="n_2mainValue債務償還比率"/>
        <xdr:cNvSpPr txBox="1"/>
      </xdr:nvSpPr>
      <xdr:spPr>
        <a:xfrm>
          <a:off x="13087427" y="55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117374</xdr:rowOff>
    </xdr:from>
    <xdr:ext cx="469744" cy="259045"/>
    <xdr:sp macro="" textlink="">
      <xdr:nvSpPr>
        <xdr:cNvPr id="165" name="n_3mainValue債務償還比率"/>
        <xdr:cNvSpPr txBox="1"/>
      </xdr:nvSpPr>
      <xdr:spPr>
        <a:xfrm>
          <a:off x="12325427" y="560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137885</xdr:rowOff>
    </xdr:from>
    <xdr:ext cx="469744" cy="259045"/>
    <xdr:sp macro="" textlink="">
      <xdr:nvSpPr>
        <xdr:cNvPr id="166" name="n_4mainValue債務償還比率"/>
        <xdr:cNvSpPr txBox="1"/>
      </xdr:nvSpPr>
      <xdr:spPr>
        <a:xfrm>
          <a:off x="11563427" y="56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139065</xdr:rowOff>
    </xdr:to>
    <xdr:cxnSp macro="">
      <xdr:nvCxnSpPr>
        <xdr:cNvPr id="78" name="直線コネクタ 77"/>
        <xdr:cNvCxnSpPr/>
      </xdr:nvCxnSpPr>
      <xdr:spPr>
        <a:xfrm>
          <a:off x="2908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102870</xdr:rowOff>
    </xdr:to>
    <xdr:cxnSp macro="">
      <xdr:nvCxnSpPr>
        <xdr:cNvPr id="80" name="直線コネクタ 79"/>
        <xdr:cNvCxnSpPr/>
      </xdr:nvCxnSpPr>
      <xdr:spPr>
        <a:xfrm>
          <a:off x="2019300" y="641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66675</xdr:rowOff>
    </xdr:to>
    <xdr:cxnSp macro="">
      <xdr:nvCxnSpPr>
        <xdr:cNvPr id="82" name="直線コネクタ 81"/>
        <xdr:cNvCxnSpPr/>
      </xdr:nvCxnSpPr>
      <xdr:spPr>
        <a:xfrm>
          <a:off x="1130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59042</xdr:rowOff>
    </xdr:from>
    <xdr:to>
      <xdr:col>55</xdr:col>
      <xdr:colOff>50800</xdr:colOff>
      <xdr:row>35</xdr:row>
      <xdr:rowOff>160642</xdr:rowOff>
    </xdr:to>
    <xdr:sp macro="" textlink="">
      <xdr:nvSpPr>
        <xdr:cNvPr id="130" name="楕円 129"/>
        <xdr:cNvSpPr/>
      </xdr:nvSpPr>
      <xdr:spPr>
        <a:xfrm>
          <a:off x="104267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81919</xdr:rowOff>
    </xdr:from>
    <xdr:ext cx="534377" cy="259045"/>
    <xdr:sp macro="" textlink="">
      <xdr:nvSpPr>
        <xdr:cNvPr id="131" name="【道路】&#10;一人当たり延長該当値テキスト"/>
        <xdr:cNvSpPr txBox="1"/>
      </xdr:nvSpPr>
      <xdr:spPr>
        <a:xfrm>
          <a:off x="10515600" y="59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78549</xdr:rowOff>
    </xdr:from>
    <xdr:to>
      <xdr:col>50</xdr:col>
      <xdr:colOff>165100</xdr:colOff>
      <xdr:row>36</xdr:row>
      <xdr:rowOff>8699</xdr:rowOff>
    </xdr:to>
    <xdr:sp macro="" textlink="">
      <xdr:nvSpPr>
        <xdr:cNvPr id="132" name="楕円 131"/>
        <xdr:cNvSpPr/>
      </xdr:nvSpPr>
      <xdr:spPr>
        <a:xfrm>
          <a:off x="9588500" y="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109842</xdr:rowOff>
    </xdr:from>
    <xdr:to>
      <xdr:col>55</xdr:col>
      <xdr:colOff>0</xdr:colOff>
      <xdr:row>35</xdr:row>
      <xdr:rowOff>129349</xdr:rowOff>
    </xdr:to>
    <xdr:cxnSp macro="">
      <xdr:nvCxnSpPr>
        <xdr:cNvPr id="133" name="直線コネクタ 132"/>
        <xdr:cNvCxnSpPr/>
      </xdr:nvCxnSpPr>
      <xdr:spPr>
        <a:xfrm flipV="1">
          <a:off x="9639300" y="611059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101105</xdr:rowOff>
    </xdr:from>
    <xdr:to>
      <xdr:col>46</xdr:col>
      <xdr:colOff>38100</xdr:colOff>
      <xdr:row>36</xdr:row>
      <xdr:rowOff>31255</xdr:rowOff>
    </xdr:to>
    <xdr:sp macro="" textlink="">
      <xdr:nvSpPr>
        <xdr:cNvPr id="134" name="楕円 133"/>
        <xdr:cNvSpPr/>
      </xdr:nvSpPr>
      <xdr:spPr>
        <a:xfrm>
          <a:off x="8699500" y="61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129349</xdr:rowOff>
    </xdr:from>
    <xdr:to>
      <xdr:col>50</xdr:col>
      <xdr:colOff>114300</xdr:colOff>
      <xdr:row>35</xdr:row>
      <xdr:rowOff>151905</xdr:rowOff>
    </xdr:to>
    <xdr:cxnSp macro="">
      <xdr:nvCxnSpPr>
        <xdr:cNvPr id="135" name="直線コネクタ 134"/>
        <xdr:cNvCxnSpPr/>
      </xdr:nvCxnSpPr>
      <xdr:spPr>
        <a:xfrm flipV="1">
          <a:off x="8750300" y="6130099"/>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115049</xdr:rowOff>
    </xdr:from>
    <xdr:to>
      <xdr:col>41</xdr:col>
      <xdr:colOff>101600</xdr:colOff>
      <xdr:row>36</xdr:row>
      <xdr:rowOff>45199</xdr:rowOff>
    </xdr:to>
    <xdr:sp macro="" textlink="">
      <xdr:nvSpPr>
        <xdr:cNvPr id="136" name="楕円 135"/>
        <xdr:cNvSpPr/>
      </xdr:nvSpPr>
      <xdr:spPr>
        <a:xfrm>
          <a:off x="7810500" y="6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151905</xdr:rowOff>
    </xdr:from>
    <xdr:to>
      <xdr:col>45</xdr:col>
      <xdr:colOff>177800</xdr:colOff>
      <xdr:row>35</xdr:row>
      <xdr:rowOff>165849</xdr:rowOff>
    </xdr:to>
    <xdr:cxnSp macro="">
      <xdr:nvCxnSpPr>
        <xdr:cNvPr id="137" name="直線コネクタ 136"/>
        <xdr:cNvCxnSpPr/>
      </xdr:nvCxnSpPr>
      <xdr:spPr>
        <a:xfrm flipV="1">
          <a:off x="7861300" y="615265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134671</xdr:rowOff>
    </xdr:from>
    <xdr:to>
      <xdr:col>36</xdr:col>
      <xdr:colOff>165100</xdr:colOff>
      <xdr:row>36</xdr:row>
      <xdr:rowOff>64821</xdr:rowOff>
    </xdr:to>
    <xdr:sp macro="" textlink="">
      <xdr:nvSpPr>
        <xdr:cNvPr id="138" name="楕円 137"/>
        <xdr:cNvSpPr/>
      </xdr:nvSpPr>
      <xdr:spPr>
        <a:xfrm>
          <a:off x="6921500" y="6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165849</xdr:rowOff>
    </xdr:from>
    <xdr:to>
      <xdr:col>41</xdr:col>
      <xdr:colOff>50800</xdr:colOff>
      <xdr:row>36</xdr:row>
      <xdr:rowOff>14021</xdr:rowOff>
    </xdr:to>
    <xdr:cxnSp macro="">
      <xdr:nvCxnSpPr>
        <xdr:cNvPr id="139" name="直線コネクタ 138"/>
        <xdr:cNvCxnSpPr/>
      </xdr:nvCxnSpPr>
      <xdr:spPr>
        <a:xfrm flipV="1">
          <a:off x="6972300" y="616659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25226</xdr:rowOff>
    </xdr:from>
    <xdr:ext cx="534377" cy="259045"/>
    <xdr:sp macro="" textlink="">
      <xdr:nvSpPr>
        <xdr:cNvPr id="144" name="n_1mainValue【道路】&#10;一人当たり延長"/>
        <xdr:cNvSpPr txBox="1"/>
      </xdr:nvSpPr>
      <xdr:spPr>
        <a:xfrm>
          <a:off x="9359411" y="58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47782</xdr:rowOff>
    </xdr:from>
    <xdr:ext cx="534377" cy="259045"/>
    <xdr:sp macro="" textlink="">
      <xdr:nvSpPr>
        <xdr:cNvPr id="145" name="n_2mainValue【道路】&#10;一人当たり延長"/>
        <xdr:cNvSpPr txBox="1"/>
      </xdr:nvSpPr>
      <xdr:spPr>
        <a:xfrm>
          <a:off x="8483111" y="58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61726</xdr:rowOff>
    </xdr:from>
    <xdr:ext cx="534377" cy="259045"/>
    <xdr:sp macro="" textlink="">
      <xdr:nvSpPr>
        <xdr:cNvPr id="146" name="n_3mainValue【道路】&#10;一人当たり延長"/>
        <xdr:cNvSpPr txBox="1"/>
      </xdr:nvSpPr>
      <xdr:spPr>
        <a:xfrm>
          <a:off x="7594111" y="5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81348</xdr:rowOff>
    </xdr:from>
    <xdr:ext cx="534377" cy="259045"/>
    <xdr:sp macro="" textlink="">
      <xdr:nvSpPr>
        <xdr:cNvPr id="147" name="n_4mainValue【道路】&#10;一人当たり延長"/>
        <xdr:cNvSpPr txBox="1"/>
      </xdr:nvSpPr>
      <xdr:spPr>
        <a:xfrm>
          <a:off x="6705111" y="5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1" name="楕円 190"/>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99604</xdr:rowOff>
    </xdr:to>
    <xdr:cxnSp macro="">
      <xdr:nvCxnSpPr>
        <xdr:cNvPr id="192" name="直線コネクタ 191"/>
        <xdr:cNvCxnSpPr/>
      </xdr:nvCxnSpPr>
      <xdr:spPr>
        <a:xfrm>
          <a:off x="3797300" y="103604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73478</xdr:rowOff>
    </xdr:to>
    <xdr:cxnSp macro="">
      <xdr:nvCxnSpPr>
        <xdr:cNvPr id="194" name="直線コネクタ 193"/>
        <xdr:cNvCxnSpPr/>
      </xdr:nvCxnSpPr>
      <xdr:spPr>
        <a:xfrm>
          <a:off x="2908300" y="103343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5" name="楕円 194"/>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47353</xdr:rowOff>
    </xdr:to>
    <xdr:cxnSp macro="">
      <xdr:nvCxnSpPr>
        <xdr:cNvPr id="196" name="直線コネクタ 195"/>
        <xdr:cNvCxnSpPr/>
      </xdr:nvCxnSpPr>
      <xdr:spPr>
        <a:xfrm>
          <a:off x="2019300" y="103098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7" name="楕円 196"/>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22860</xdr:rowOff>
    </xdr:to>
    <xdr:cxnSp macro="">
      <xdr:nvCxnSpPr>
        <xdr:cNvPr id="198" name="直線コネクタ 197"/>
        <xdr:cNvCxnSpPr/>
      </xdr:nvCxnSpPr>
      <xdr:spPr>
        <a:xfrm>
          <a:off x="1130300" y="102821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3"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5" name="n_3mainValue【橋りょう・トンネル】&#10;有形固定資産減価償却率"/>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6" name="n_4mainValue【橋りょう・トンネ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134094</xdr:rowOff>
    </xdr:from>
    <xdr:to>
      <xdr:col>55</xdr:col>
      <xdr:colOff>50800</xdr:colOff>
      <xdr:row>56</xdr:row>
      <xdr:rowOff>64244</xdr:rowOff>
    </xdr:to>
    <xdr:sp macro="" textlink="">
      <xdr:nvSpPr>
        <xdr:cNvPr id="246" name="楕円 245"/>
        <xdr:cNvSpPr/>
      </xdr:nvSpPr>
      <xdr:spPr>
        <a:xfrm>
          <a:off x="10426700" y="9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87121</xdr:rowOff>
    </xdr:from>
    <xdr:ext cx="690189" cy="259045"/>
    <xdr:sp macro="" textlink="">
      <xdr:nvSpPr>
        <xdr:cNvPr id="247" name="【橋りょう・トンネル】&#10;一人当たり有形固定資産（償却資産）額該当値テキスト"/>
        <xdr:cNvSpPr txBox="1"/>
      </xdr:nvSpPr>
      <xdr:spPr>
        <a:xfrm>
          <a:off x="10515600" y="951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158165</xdr:rowOff>
    </xdr:from>
    <xdr:to>
      <xdr:col>50</xdr:col>
      <xdr:colOff>165100</xdr:colOff>
      <xdr:row>56</xdr:row>
      <xdr:rowOff>88315</xdr:rowOff>
    </xdr:to>
    <xdr:sp macro="" textlink="">
      <xdr:nvSpPr>
        <xdr:cNvPr id="248" name="楕円 247"/>
        <xdr:cNvSpPr/>
      </xdr:nvSpPr>
      <xdr:spPr>
        <a:xfrm>
          <a:off x="9588500" y="95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13444</xdr:rowOff>
    </xdr:from>
    <xdr:to>
      <xdr:col>55</xdr:col>
      <xdr:colOff>0</xdr:colOff>
      <xdr:row>56</xdr:row>
      <xdr:rowOff>37515</xdr:rowOff>
    </xdr:to>
    <xdr:cxnSp macro="">
      <xdr:nvCxnSpPr>
        <xdr:cNvPr id="249" name="直線コネクタ 248"/>
        <xdr:cNvCxnSpPr/>
      </xdr:nvCxnSpPr>
      <xdr:spPr>
        <a:xfrm flipV="1">
          <a:off x="9639300" y="9614644"/>
          <a:ext cx="8382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15105</xdr:rowOff>
    </xdr:from>
    <xdr:to>
      <xdr:col>46</xdr:col>
      <xdr:colOff>38100</xdr:colOff>
      <xdr:row>56</xdr:row>
      <xdr:rowOff>116705</xdr:rowOff>
    </xdr:to>
    <xdr:sp macro="" textlink="">
      <xdr:nvSpPr>
        <xdr:cNvPr id="250" name="楕円 249"/>
        <xdr:cNvSpPr/>
      </xdr:nvSpPr>
      <xdr:spPr>
        <a:xfrm>
          <a:off x="8699500" y="9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37515</xdr:rowOff>
    </xdr:from>
    <xdr:to>
      <xdr:col>50</xdr:col>
      <xdr:colOff>114300</xdr:colOff>
      <xdr:row>56</xdr:row>
      <xdr:rowOff>65905</xdr:rowOff>
    </xdr:to>
    <xdr:cxnSp macro="">
      <xdr:nvCxnSpPr>
        <xdr:cNvPr id="251" name="直線コネクタ 250"/>
        <xdr:cNvCxnSpPr/>
      </xdr:nvCxnSpPr>
      <xdr:spPr>
        <a:xfrm flipV="1">
          <a:off x="8750300" y="9638715"/>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33891</xdr:rowOff>
    </xdr:from>
    <xdr:to>
      <xdr:col>41</xdr:col>
      <xdr:colOff>101600</xdr:colOff>
      <xdr:row>56</xdr:row>
      <xdr:rowOff>135491</xdr:rowOff>
    </xdr:to>
    <xdr:sp macro="" textlink="">
      <xdr:nvSpPr>
        <xdr:cNvPr id="252" name="楕円 251"/>
        <xdr:cNvSpPr/>
      </xdr:nvSpPr>
      <xdr:spPr>
        <a:xfrm>
          <a:off x="7810500" y="96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65905</xdr:rowOff>
    </xdr:from>
    <xdr:to>
      <xdr:col>45</xdr:col>
      <xdr:colOff>177800</xdr:colOff>
      <xdr:row>56</xdr:row>
      <xdr:rowOff>84691</xdr:rowOff>
    </xdr:to>
    <xdr:cxnSp macro="">
      <xdr:nvCxnSpPr>
        <xdr:cNvPr id="253" name="直線コネクタ 252"/>
        <xdr:cNvCxnSpPr/>
      </xdr:nvCxnSpPr>
      <xdr:spPr>
        <a:xfrm flipV="1">
          <a:off x="7861300" y="9667105"/>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58400</xdr:rowOff>
    </xdr:from>
    <xdr:to>
      <xdr:col>36</xdr:col>
      <xdr:colOff>165100</xdr:colOff>
      <xdr:row>56</xdr:row>
      <xdr:rowOff>160000</xdr:rowOff>
    </xdr:to>
    <xdr:sp macro="" textlink="">
      <xdr:nvSpPr>
        <xdr:cNvPr id="254" name="楕円 253"/>
        <xdr:cNvSpPr/>
      </xdr:nvSpPr>
      <xdr:spPr>
        <a:xfrm>
          <a:off x="6921500" y="9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84691</xdr:rowOff>
    </xdr:from>
    <xdr:to>
      <xdr:col>41</xdr:col>
      <xdr:colOff>50800</xdr:colOff>
      <xdr:row>56</xdr:row>
      <xdr:rowOff>109200</xdr:rowOff>
    </xdr:to>
    <xdr:cxnSp macro="">
      <xdr:nvCxnSpPr>
        <xdr:cNvPr id="255" name="直線コネクタ 254"/>
        <xdr:cNvCxnSpPr/>
      </xdr:nvCxnSpPr>
      <xdr:spPr>
        <a:xfrm flipV="1">
          <a:off x="6972300" y="9685891"/>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104842</xdr:rowOff>
    </xdr:from>
    <xdr:ext cx="690189" cy="259045"/>
    <xdr:sp macro="" textlink="">
      <xdr:nvSpPr>
        <xdr:cNvPr id="260" name="n_1mainValue【橋りょう・トンネル】&#10;一人当たり有形固定資産（償却資産）額"/>
        <xdr:cNvSpPr txBox="1"/>
      </xdr:nvSpPr>
      <xdr:spPr>
        <a:xfrm>
          <a:off x="9281505" y="9363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133232</xdr:rowOff>
    </xdr:from>
    <xdr:ext cx="690189" cy="259045"/>
    <xdr:sp macro="" textlink="">
      <xdr:nvSpPr>
        <xdr:cNvPr id="261" name="n_2mainValue【橋りょう・トンネル】&#10;一人当たり有形固定資産（償却資産）額"/>
        <xdr:cNvSpPr txBox="1"/>
      </xdr:nvSpPr>
      <xdr:spPr>
        <a:xfrm>
          <a:off x="8405205" y="9391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152018</xdr:rowOff>
    </xdr:from>
    <xdr:ext cx="690189" cy="259045"/>
    <xdr:sp macro="" textlink="">
      <xdr:nvSpPr>
        <xdr:cNvPr id="262" name="n_3mainValue【橋りょう・トンネル】&#10;一人当たり有形固定資産（償却資産）額"/>
        <xdr:cNvSpPr txBox="1"/>
      </xdr:nvSpPr>
      <xdr:spPr>
        <a:xfrm>
          <a:off x="7516205" y="9410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5077</xdr:rowOff>
    </xdr:from>
    <xdr:ext cx="690189" cy="259045"/>
    <xdr:sp macro="" textlink="">
      <xdr:nvSpPr>
        <xdr:cNvPr id="263" name="n_4mainValue【橋りょう・トンネル】&#10;一人当たり有形固定資産（償却資産）額"/>
        <xdr:cNvSpPr txBox="1"/>
      </xdr:nvSpPr>
      <xdr:spPr>
        <a:xfrm>
          <a:off x="6627205" y="9434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91802</xdr:rowOff>
    </xdr:from>
    <xdr:to>
      <xdr:col>24</xdr:col>
      <xdr:colOff>114300</xdr:colOff>
      <xdr:row>85</xdr:row>
      <xdr:rowOff>21952</xdr:rowOff>
    </xdr:to>
    <xdr:sp macro="" textlink="">
      <xdr:nvSpPr>
        <xdr:cNvPr id="305" name="楕円 304"/>
        <xdr:cNvSpPr/>
      </xdr:nvSpPr>
      <xdr:spPr>
        <a:xfrm>
          <a:off x="4584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70229</xdr:rowOff>
    </xdr:from>
    <xdr:ext cx="405111" cy="259045"/>
    <xdr:sp macro="" textlink="">
      <xdr:nvSpPr>
        <xdr:cNvPr id="306" name="【公営住宅】&#10;有形固定資産減価償却率該当値テキスト"/>
        <xdr:cNvSpPr txBox="1"/>
      </xdr:nvSpPr>
      <xdr:spPr>
        <a:xfrm>
          <a:off x="4673600"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307" name="楕円 306"/>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142602</xdr:rowOff>
    </xdr:to>
    <xdr:cxnSp macro="">
      <xdr:nvCxnSpPr>
        <xdr:cNvPr id="308" name="直線コネクタ 307"/>
        <xdr:cNvCxnSpPr/>
      </xdr:nvCxnSpPr>
      <xdr:spPr>
        <a:xfrm>
          <a:off x="3797300" y="145133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9" name="楕円 308"/>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111579</xdr:rowOff>
    </xdr:to>
    <xdr:cxnSp macro="">
      <xdr:nvCxnSpPr>
        <xdr:cNvPr id="310" name="直線コネクタ 309"/>
        <xdr:cNvCxnSpPr/>
      </xdr:nvCxnSpPr>
      <xdr:spPr>
        <a:xfrm>
          <a:off x="2908300" y="144839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1" name="楕円 310"/>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82187</xdr:rowOff>
    </xdr:to>
    <xdr:cxnSp macro="">
      <xdr:nvCxnSpPr>
        <xdr:cNvPr id="312" name="直線コネクタ 311"/>
        <xdr:cNvCxnSpPr/>
      </xdr:nvCxnSpPr>
      <xdr:spPr>
        <a:xfrm>
          <a:off x="2019300" y="1445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140788</xdr:rowOff>
    </xdr:from>
    <xdr:to>
      <xdr:col>6</xdr:col>
      <xdr:colOff>38100</xdr:colOff>
      <xdr:row>84</xdr:row>
      <xdr:rowOff>70938</xdr:rowOff>
    </xdr:to>
    <xdr:sp macro="" textlink="">
      <xdr:nvSpPr>
        <xdr:cNvPr id="313" name="楕円 312"/>
        <xdr:cNvSpPr/>
      </xdr:nvSpPr>
      <xdr:spPr>
        <a:xfrm>
          <a:off x="1079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20138</xdr:rowOff>
    </xdr:from>
    <xdr:to>
      <xdr:col>10</xdr:col>
      <xdr:colOff>114300</xdr:colOff>
      <xdr:row>84</xdr:row>
      <xdr:rowOff>49530</xdr:rowOff>
    </xdr:to>
    <xdr:cxnSp macro="">
      <xdr:nvCxnSpPr>
        <xdr:cNvPr id="314" name="直線コネクタ 313"/>
        <xdr:cNvCxnSpPr/>
      </xdr:nvCxnSpPr>
      <xdr:spPr>
        <a:xfrm>
          <a:off x="1130300" y="1442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19" name="n_1mainValue【公営住宅】&#10;有形固定資産減価償却率"/>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20" name="n_2mainValue【公営住宅】&#10;有形固定資産減価償却率"/>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1" name="n_3mainValue【公営住宅】&#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22" name="n_4mainValue【公営住宅】&#10;有形固定資産減価償却率"/>
        <xdr:cNvSpPr txBox="1"/>
      </xdr:nvSpPr>
      <xdr:spPr>
        <a:xfrm>
          <a:off x="927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68681</xdr:rowOff>
    </xdr:from>
    <xdr:to>
      <xdr:col>55</xdr:col>
      <xdr:colOff>50800</xdr:colOff>
      <xdr:row>82</xdr:row>
      <xdr:rowOff>170281</xdr:rowOff>
    </xdr:to>
    <xdr:sp macro="" textlink="">
      <xdr:nvSpPr>
        <xdr:cNvPr id="360" name="楕円 359"/>
        <xdr:cNvSpPr/>
      </xdr:nvSpPr>
      <xdr:spPr>
        <a:xfrm>
          <a:off x="10426700" y="141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91558</xdr:rowOff>
    </xdr:from>
    <xdr:ext cx="469744" cy="259045"/>
    <xdr:sp macro="" textlink="">
      <xdr:nvSpPr>
        <xdr:cNvPr id="361" name="【公営住宅】&#10;一人当たり面積該当値テキスト"/>
        <xdr:cNvSpPr txBox="1"/>
      </xdr:nvSpPr>
      <xdr:spPr>
        <a:xfrm>
          <a:off x="10515600" y="139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75540</xdr:rowOff>
    </xdr:from>
    <xdr:to>
      <xdr:col>50</xdr:col>
      <xdr:colOff>165100</xdr:colOff>
      <xdr:row>83</xdr:row>
      <xdr:rowOff>5690</xdr:rowOff>
    </xdr:to>
    <xdr:sp macro="" textlink="">
      <xdr:nvSpPr>
        <xdr:cNvPr id="362" name="楕円 361"/>
        <xdr:cNvSpPr/>
      </xdr:nvSpPr>
      <xdr:spPr>
        <a:xfrm>
          <a:off x="9588500" y="141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119481</xdr:rowOff>
    </xdr:from>
    <xdr:to>
      <xdr:col>55</xdr:col>
      <xdr:colOff>0</xdr:colOff>
      <xdr:row>82</xdr:row>
      <xdr:rowOff>126340</xdr:rowOff>
    </xdr:to>
    <xdr:cxnSp macro="">
      <xdr:nvCxnSpPr>
        <xdr:cNvPr id="363" name="直線コネクタ 362"/>
        <xdr:cNvCxnSpPr/>
      </xdr:nvCxnSpPr>
      <xdr:spPr>
        <a:xfrm flipV="1">
          <a:off x="9639300" y="1417838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87885</xdr:rowOff>
    </xdr:from>
    <xdr:to>
      <xdr:col>46</xdr:col>
      <xdr:colOff>38100</xdr:colOff>
      <xdr:row>83</xdr:row>
      <xdr:rowOff>18035</xdr:rowOff>
    </xdr:to>
    <xdr:sp macro="" textlink="">
      <xdr:nvSpPr>
        <xdr:cNvPr id="364" name="楕円 363"/>
        <xdr:cNvSpPr/>
      </xdr:nvSpPr>
      <xdr:spPr>
        <a:xfrm>
          <a:off x="869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126340</xdr:rowOff>
    </xdr:from>
    <xdr:to>
      <xdr:col>50</xdr:col>
      <xdr:colOff>114300</xdr:colOff>
      <xdr:row>82</xdr:row>
      <xdr:rowOff>138685</xdr:rowOff>
    </xdr:to>
    <xdr:cxnSp macro="">
      <xdr:nvCxnSpPr>
        <xdr:cNvPr id="365" name="直線コネクタ 364"/>
        <xdr:cNvCxnSpPr/>
      </xdr:nvCxnSpPr>
      <xdr:spPr>
        <a:xfrm flipV="1">
          <a:off x="8750300" y="1418524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95199</xdr:rowOff>
    </xdr:from>
    <xdr:to>
      <xdr:col>41</xdr:col>
      <xdr:colOff>101600</xdr:colOff>
      <xdr:row>83</xdr:row>
      <xdr:rowOff>25349</xdr:rowOff>
    </xdr:to>
    <xdr:sp macro="" textlink="">
      <xdr:nvSpPr>
        <xdr:cNvPr id="366" name="楕円 365"/>
        <xdr:cNvSpPr/>
      </xdr:nvSpPr>
      <xdr:spPr>
        <a:xfrm>
          <a:off x="7810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138685</xdr:rowOff>
    </xdr:from>
    <xdr:to>
      <xdr:col>45</xdr:col>
      <xdr:colOff>177800</xdr:colOff>
      <xdr:row>82</xdr:row>
      <xdr:rowOff>145999</xdr:rowOff>
    </xdr:to>
    <xdr:cxnSp macro="">
      <xdr:nvCxnSpPr>
        <xdr:cNvPr id="367" name="直線コネクタ 366"/>
        <xdr:cNvCxnSpPr/>
      </xdr:nvCxnSpPr>
      <xdr:spPr>
        <a:xfrm flipV="1">
          <a:off x="7861300" y="1419758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97486</xdr:rowOff>
    </xdr:from>
    <xdr:to>
      <xdr:col>36</xdr:col>
      <xdr:colOff>165100</xdr:colOff>
      <xdr:row>83</xdr:row>
      <xdr:rowOff>27636</xdr:rowOff>
    </xdr:to>
    <xdr:sp macro="" textlink="">
      <xdr:nvSpPr>
        <xdr:cNvPr id="368" name="楕円 367"/>
        <xdr:cNvSpPr/>
      </xdr:nvSpPr>
      <xdr:spPr>
        <a:xfrm>
          <a:off x="69215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148286</xdr:rowOff>
    </xdr:to>
    <xdr:cxnSp macro="">
      <xdr:nvCxnSpPr>
        <xdr:cNvPr id="369" name="直線コネクタ 368"/>
        <xdr:cNvCxnSpPr/>
      </xdr:nvCxnSpPr>
      <xdr:spPr>
        <a:xfrm flipV="1">
          <a:off x="6972300" y="142048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22217</xdr:rowOff>
    </xdr:from>
    <xdr:ext cx="469744" cy="259045"/>
    <xdr:sp macro="" textlink="">
      <xdr:nvSpPr>
        <xdr:cNvPr id="374" name="n_1mainValue【公営住宅】&#10;一人当たり面積"/>
        <xdr:cNvSpPr txBox="1"/>
      </xdr:nvSpPr>
      <xdr:spPr>
        <a:xfrm>
          <a:off x="9391727" y="139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34562</xdr:rowOff>
    </xdr:from>
    <xdr:ext cx="469744" cy="259045"/>
    <xdr:sp macro="" textlink="">
      <xdr:nvSpPr>
        <xdr:cNvPr id="375" name="n_2mainValue【公営住宅】&#10;一人当たり面積"/>
        <xdr:cNvSpPr txBox="1"/>
      </xdr:nvSpPr>
      <xdr:spPr>
        <a:xfrm>
          <a:off x="8515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41876</xdr:rowOff>
    </xdr:from>
    <xdr:ext cx="469744" cy="259045"/>
    <xdr:sp macro="" textlink="">
      <xdr:nvSpPr>
        <xdr:cNvPr id="376" name="n_3mainValue【公営住宅】&#10;一人当たり面積"/>
        <xdr:cNvSpPr txBox="1"/>
      </xdr:nvSpPr>
      <xdr:spPr>
        <a:xfrm>
          <a:off x="7626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44163</xdr:rowOff>
    </xdr:from>
    <xdr:ext cx="469744" cy="259045"/>
    <xdr:sp macro="" textlink="">
      <xdr:nvSpPr>
        <xdr:cNvPr id="377" name="n_4mainValue【公営住宅】&#10;一人当たり面積"/>
        <xdr:cNvSpPr txBox="1"/>
      </xdr:nvSpPr>
      <xdr:spPr>
        <a:xfrm>
          <a:off x="6737427" y="139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8" name="楕円 417"/>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419" name="【港湾・漁港】&#10;有形固定資産減価償却率該当値テキスト"/>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20" name="楕円 419"/>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97155</xdr:rowOff>
    </xdr:to>
    <xdr:cxnSp macro="">
      <xdr:nvCxnSpPr>
        <xdr:cNvPr id="421" name="直線コネクタ 420"/>
        <xdr:cNvCxnSpPr/>
      </xdr:nvCxnSpPr>
      <xdr:spPr>
        <a:xfrm>
          <a:off x="3797300" y="1789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22" name="楕円 421"/>
        <xdr:cNvSpPr/>
      </xdr:nvSpPr>
      <xdr:spPr>
        <a:xfrm>
          <a:off x="2857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62864</xdr:rowOff>
    </xdr:to>
    <xdr:cxnSp macro="">
      <xdr:nvCxnSpPr>
        <xdr:cNvPr id="423" name="直線コネクタ 422"/>
        <xdr:cNvCxnSpPr/>
      </xdr:nvCxnSpPr>
      <xdr:spPr>
        <a:xfrm>
          <a:off x="2908300" y="17857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24" name="楕円 423"/>
        <xdr:cNvSpPr/>
      </xdr:nvSpPr>
      <xdr:spPr>
        <a:xfrm>
          <a:off x="1968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161925</xdr:rowOff>
    </xdr:from>
    <xdr:to>
      <xdr:col>15</xdr:col>
      <xdr:colOff>50800</xdr:colOff>
      <xdr:row>104</xdr:row>
      <xdr:rowOff>26670</xdr:rowOff>
    </xdr:to>
    <xdr:cxnSp macro="">
      <xdr:nvCxnSpPr>
        <xdr:cNvPr id="425" name="直線コネクタ 424"/>
        <xdr:cNvCxnSpPr/>
      </xdr:nvCxnSpPr>
      <xdr:spPr>
        <a:xfrm>
          <a:off x="2019300" y="1782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26" name="楕円 425"/>
        <xdr:cNvSpPr/>
      </xdr:nvSpPr>
      <xdr:spPr>
        <a:xfrm>
          <a:off x="107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161925</xdr:rowOff>
    </xdr:to>
    <xdr:cxnSp macro="">
      <xdr:nvCxnSpPr>
        <xdr:cNvPr id="427" name="直線コネクタ 426"/>
        <xdr:cNvCxnSpPr/>
      </xdr:nvCxnSpPr>
      <xdr:spPr>
        <a:xfrm>
          <a:off x="1130300" y="1778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130191</xdr:rowOff>
    </xdr:from>
    <xdr:ext cx="405111" cy="259045"/>
    <xdr:sp macro="" textlink="">
      <xdr:nvSpPr>
        <xdr:cNvPr id="432" name="n_1mainValue【港湾・漁港】&#10;有形固定資産減価償却率"/>
        <xdr:cNvSpPr txBox="1"/>
      </xdr:nvSpPr>
      <xdr:spPr>
        <a:xfrm>
          <a:off x="3582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433" name="n_2mainValue【港湾・漁港】&#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4" name="n_3mainValue【港湾・漁港】&#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35" name="n_4mainValue【港湾・漁港】&#10;有形固定資産減価償却率"/>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88957</xdr:rowOff>
    </xdr:from>
    <xdr:to>
      <xdr:col>55</xdr:col>
      <xdr:colOff>50800</xdr:colOff>
      <xdr:row>109</xdr:row>
      <xdr:rowOff>19107</xdr:rowOff>
    </xdr:to>
    <xdr:sp macro="" textlink="">
      <xdr:nvSpPr>
        <xdr:cNvPr id="477" name="楕円 476"/>
        <xdr:cNvSpPr/>
      </xdr:nvSpPr>
      <xdr:spPr>
        <a:xfrm>
          <a:off x="10426700" y="186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3884</xdr:rowOff>
    </xdr:from>
    <xdr:ext cx="534377" cy="259045"/>
    <xdr:sp macro="" textlink="">
      <xdr:nvSpPr>
        <xdr:cNvPr id="478" name="【港湾・漁港】&#10;一人当たり有形固定資産（償却資産）額該当値テキスト"/>
        <xdr:cNvSpPr txBox="1"/>
      </xdr:nvSpPr>
      <xdr:spPr>
        <a:xfrm>
          <a:off x="10515600" y="185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90098</xdr:rowOff>
    </xdr:from>
    <xdr:to>
      <xdr:col>50</xdr:col>
      <xdr:colOff>165100</xdr:colOff>
      <xdr:row>109</xdr:row>
      <xdr:rowOff>20248</xdr:rowOff>
    </xdr:to>
    <xdr:sp macro="" textlink="">
      <xdr:nvSpPr>
        <xdr:cNvPr id="479" name="楕円 478"/>
        <xdr:cNvSpPr/>
      </xdr:nvSpPr>
      <xdr:spPr>
        <a:xfrm>
          <a:off x="9588500" y="18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139757</xdr:rowOff>
    </xdr:from>
    <xdr:to>
      <xdr:col>55</xdr:col>
      <xdr:colOff>0</xdr:colOff>
      <xdr:row>108</xdr:row>
      <xdr:rowOff>140898</xdr:rowOff>
    </xdr:to>
    <xdr:cxnSp macro="">
      <xdr:nvCxnSpPr>
        <xdr:cNvPr id="480" name="直線コネクタ 479"/>
        <xdr:cNvCxnSpPr/>
      </xdr:nvCxnSpPr>
      <xdr:spPr>
        <a:xfrm flipV="1">
          <a:off x="9639300" y="18656357"/>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91425</xdr:rowOff>
    </xdr:from>
    <xdr:to>
      <xdr:col>46</xdr:col>
      <xdr:colOff>38100</xdr:colOff>
      <xdr:row>109</xdr:row>
      <xdr:rowOff>21575</xdr:rowOff>
    </xdr:to>
    <xdr:sp macro="" textlink="">
      <xdr:nvSpPr>
        <xdr:cNvPr id="481" name="楕円 480"/>
        <xdr:cNvSpPr/>
      </xdr:nvSpPr>
      <xdr:spPr>
        <a:xfrm>
          <a:off x="8699500" y="186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140898</xdr:rowOff>
    </xdr:from>
    <xdr:to>
      <xdr:col>50</xdr:col>
      <xdr:colOff>114300</xdr:colOff>
      <xdr:row>108</xdr:row>
      <xdr:rowOff>142225</xdr:rowOff>
    </xdr:to>
    <xdr:cxnSp macro="">
      <xdr:nvCxnSpPr>
        <xdr:cNvPr id="482" name="直線コネクタ 481"/>
        <xdr:cNvCxnSpPr/>
      </xdr:nvCxnSpPr>
      <xdr:spPr>
        <a:xfrm flipV="1">
          <a:off x="8750300" y="18657498"/>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92303</xdr:rowOff>
    </xdr:from>
    <xdr:to>
      <xdr:col>41</xdr:col>
      <xdr:colOff>101600</xdr:colOff>
      <xdr:row>109</xdr:row>
      <xdr:rowOff>22453</xdr:rowOff>
    </xdr:to>
    <xdr:sp macro="" textlink="">
      <xdr:nvSpPr>
        <xdr:cNvPr id="483" name="楕円 482"/>
        <xdr:cNvSpPr/>
      </xdr:nvSpPr>
      <xdr:spPr>
        <a:xfrm>
          <a:off x="78105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142225</xdr:rowOff>
    </xdr:from>
    <xdr:to>
      <xdr:col>45</xdr:col>
      <xdr:colOff>177800</xdr:colOff>
      <xdr:row>108</xdr:row>
      <xdr:rowOff>143103</xdr:rowOff>
    </xdr:to>
    <xdr:cxnSp macro="">
      <xdr:nvCxnSpPr>
        <xdr:cNvPr id="484" name="直線コネクタ 483"/>
        <xdr:cNvCxnSpPr/>
      </xdr:nvCxnSpPr>
      <xdr:spPr>
        <a:xfrm flipV="1">
          <a:off x="7861300" y="18658825"/>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93473</xdr:rowOff>
    </xdr:from>
    <xdr:to>
      <xdr:col>36</xdr:col>
      <xdr:colOff>165100</xdr:colOff>
      <xdr:row>109</xdr:row>
      <xdr:rowOff>23623</xdr:rowOff>
    </xdr:to>
    <xdr:sp macro="" textlink="">
      <xdr:nvSpPr>
        <xdr:cNvPr id="485" name="楕円 484"/>
        <xdr:cNvSpPr/>
      </xdr:nvSpPr>
      <xdr:spPr>
        <a:xfrm>
          <a:off x="6921500" y="18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143103</xdr:rowOff>
    </xdr:from>
    <xdr:to>
      <xdr:col>41</xdr:col>
      <xdr:colOff>50800</xdr:colOff>
      <xdr:row>108</xdr:row>
      <xdr:rowOff>144273</xdr:rowOff>
    </xdr:to>
    <xdr:cxnSp macro="">
      <xdr:nvCxnSpPr>
        <xdr:cNvPr id="486" name="直線コネクタ 485"/>
        <xdr:cNvCxnSpPr/>
      </xdr:nvCxnSpPr>
      <xdr:spPr>
        <a:xfrm flipV="1">
          <a:off x="6972300" y="18659703"/>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11375</xdr:rowOff>
    </xdr:from>
    <xdr:ext cx="534377" cy="259045"/>
    <xdr:sp macro="" textlink="">
      <xdr:nvSpPr>
        <xdr:cNvPr id="491" name="n_1mainValue【港湾・漁港】&#10;一人当たり有形固定資産（償却資産）額"/>
        <xdr:cNvSpPr txBox="1"/>
      </xdr:nvSpPr>
      <xdr:spPr>
        <a:xfrm>
          <a:off x="9359411" y="186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12702</xdr:rowOff>
    </xdr:from>
    <xdr:ext cx="534377" cy="259045"/>
    <xdr:sp macro="" textlink="">
      <xdr:nvSpPr>
        <xdr:cNvPr id="492" name="n_2mainValue【港湾・漁港】&#10;一人当たり有形固定資産（償却資産）額"/>
        <xdr:cNvSpPr txBox="1"/>
      </xdr:nvSpPr>
      <xdr:spPr>
        <a:xfrm>
          <a:off x="8483111" y="18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13580</xdr:rowOff>
    </xdr:from>
    <xdr:ext cx="534377" cy="259045"/>
    <xdr:sp macro="" textlink="">
      <xdr:nvSpPr>
        <xdr:cNvPr id="493" name="n_3mainValue【港湾・漁港】&#10;一人当たり有形固定資産（償却資産）額"/>
        <xdr:cNvSpPr txBox="1"/>
      </xdr:nvSpPr>
      <xdr:spPr>
        <a:xfrm>
          <a:off x="7594111" y="187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14750</xdr:rowOff>
    </xdr:from>
    <xdr:ext cx="534377" cy="259045"/>
    <xdr:sp macro="" textlink="">
      <xdr:nvSpPr>
        <xdr:cNvPr id="494" name="n_4mainValue【港湾・漁港】&#10;一人当たり有形固定資産（償却資産）額"/>
        <xdr:cNvSpPr txBox="1"/>
      </xdr:nvSpPr>
      <xdr:spPr>
        <a:xfrm>
          <a:off x="6705111" y="187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535" name="楕円 534"/>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100982</xdr:rowOff>
    </xdr:from>
    <xdr:ext cx="405111" cy="259045"/>
    <xdr:sp macro="" textlink="">
      <xdr:nvSpPr>
        <xdr:cNvPr id="536" name="【認定こども園・幼稚園・保育所】&#10;有形固定資産減価償却率該当値テキスト"/>
        <xdr:cNvSpPr txBox="1"/>
      </xdr:nvSpPr>
      <xdr:spPr>
        <a:xfrm>
          <a:off x="16357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537" name="楕円 536"/>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41</xdr:row>
      <xdr:rowOff>1905</xdr:rowOff>
    </xdr:to>
    <xdr:cxnSp macro="">
      <xdr:nvCxnSpPr>
        <xdr:cNvPr id="538" name="直線コネクタ 537"/>
        <xdr:cNvCxnSpPr/>
      </xdr:nvCxnSpPr>
      <xdr:spPr>
        <a:xfrm>
          <a:off x="15481300" y="7004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539" name="楕円 538"/>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146685</xdr:rowOff>
    </xdr:to>
    <xdr:cxnSp macro="">
      <xdr:nvCxnSpPr>
        <xdr:cNvPr id="540" name="直線コネクタ 539"/>
        <xdr:cNvCxnSpPr/>
      </xdr:nvCxnSpPr>
      <xdr:spPr>
        <a:xfrm>
          <a:off x="14592300" y="6976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41" name="楕円 540"/>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118110</xdr:rowOff>
    </xdr:to>
    <xdr:cxnSp macro="">
      <xdr:nvCxnSpPr>
        <xdr:cNvPr id="542" name="直線コネクタ 541"/>
        <xdr:cNvCxnSpPr/>
      </xdr:nvCxnSpPr>
      <xdr:spPr>
        <a:xfrm>
          <a:off x="13703300" y="6957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543" name="楕円 542"/>
        <xdr:cNvSpPr/>
      </xdr:nvSpPr>
      <xdr:spPr>
        <a:xfrm>
          <a:off x="1276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41</xdr:row>
      <xdr:rowOff>45720</xdr:rowOff>
    </xdr:to>
    <xdr:cxnSp macro="">
      <xdr:nvCxnSpPr>
        <xdr:cNvPr id="544" name="直線コネクタ 543"/>
        <xdr:cNvCxnSpPr/>
      </xdr:nvCxnSpPr>
      <xdr:spPr>
        <a:xfrm flipV="1">
          <a:off x="12814300" y="69570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549" name="n_1mainValue【認定こども園・幼稚園・保育所】&#10;有形固定資産減価償却率"/>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550"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51" name="n_3mainValue【認定こども園・幼稚園・保育所】&#10;有形固定資産減価償却率"/>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552" name="n_4mainValue【認定こども園・幼稚園・保育所】&#10;有形固定資産減価償却率"/>
        <xdr:cNvSpPr txBox="1"/>
      </xdr:nvSpPr>
      <xdr:spPr>
        <a:xfrm>
          <a:off x="12611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92" name="楕円 591"/>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593"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594" name="楕円 593"/>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148590</xdr:rowOff>
    </xdr:to>
    <xdr:cxnSp macro="">
      <xdr:nvCxnSpPr>
        <xdr:cNvPr id="595" name="直線コネクタ 594"/>
        <xdr:cNvCxnSpPr/>
      </xdr:nvCxnSpPr>
      <xdr:spPr>
        <a:xfrm flipV="1">
          <a:off x="21323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96" name="楕円 595"/>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148590</xdr:rowOff>
    </xdr:from>
    <xdr:to>
      <xdr:col>111</xdr:col>
      <xdr:colOff>177800</xdr:colOff>
      <xdr:row>40</xdr:row>
      <xdr:rowOff>152400</xdr:rowOff>
    </xdr:to>
    <xdr:cxnSp macro="">
      <xdr:nvCxnSpPr>
        <xdr:cNvPr id="597" name="直線コネクタ 596"/>
        <xdr:cNvCxnSpPr/>
      </xdr:nvCxnSpPr>
      <xdr:spPr>
        <a:xfrm flipV="1">
          <a:off x="20434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598" name="楕円 597"/>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156210</xdr:rowOff>
    </xdr:to>
    <xdr:cxnSp macro="">
      <xdr:nvCxnSpPr>
        <xdr:cNvPr id="599" name="直線コネクタ 598"/>
        <xdr:cNvCxnSpPr/>
      </xdr:nvCxnSpPr>
      <xdr:spPr>
        <a:xfrm flipV="1">
          <a:off x="19545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600" name="楕円 599"/>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160020</xdr:rowOff>
    </xdr:to>
    <xdr:cxnSp macro="">
      <xdr:nvCxnSpPr>
        <xdr:cNvPr id="601" name="直線コネクタ 600"/>
        <xdr:cNvCxnSpPr/>
      </xdr:nvCxnSpPr>
      <xdr:spPr>
        <a:xfrm flipV="1">
          <a:off x="18656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606" name="n_1mainValue【認定こども園・幼稚園・保育所】&#10;一人当たり面積"/>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607"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608" name="n_3mainValue【認定こども園・幼稚園・保育所】&#10;一人当たり面積"/>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609" name="n_4mainValue【認定こども園・幼稚園・保育所】&#10;一人当たり面積"/>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637" name="【学校施設】&#10;有形固定資産減価償却率平均値テキスト"/>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48" name="楕円 647"/>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49"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50" name="楕円 649"/>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0</xdr:rowOff>
    </xdr:to>
    <xdr:cxnSp macro="">
      <xdr:nvCxnSpPr>
        <xdr:cNvPr id="651" name="直線コネクタ 650"/>
        <xdr:cNvCxnSpPr/>
      </xdr:nvCxnSpPr>
      <xdr:spPr>
        <a:xfrm>
          <a:off x="15481300" y="100858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652" name="楕円 651"/>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141732</xdr:rowOff>
    </xdr:to>
    <xdr:cxnSp macro="">
      <xdr:nvCxnSpPr>
        <xdr:cNvPr id="653" name="直線コネクタ 652"/>
        <xdr:cNvCxnSpPr/>
      </xdr:nvCxnSpPr>
      <xdr:spPr>
        <a:xfrm>
          <a:off x="14592300" y="10044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xdr:rowOff>
    </xdr:from>
    <xdr:to>
      <xdr:col>72</xdr:col>
      <xdr:colOff>38100</xdr:colOff>
      <xdr:row>58</xdr:row>
      <xdr:rowOff>105664</xdr:rowOff>
    </xdr:to>
    <xdr:sp macro="" textlink="">
      <xdr:nvSpPr>
        <xdr:cNvPr id="654" name="楕円 653"/>
        <xdr:cNvSpPr/>
      </xdr:nvSpPr>
      <xdr:spPr>
        <a:xfrm>
          <a:off x="13652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54864</xdr:rowOff>
    </xdr:from>
    <xdr:to>
      <xdr:col>76</xdr:col>
      <xdr:colOff>114300</xdr:colOff>
      <xdr:row>58</xdr:row>
      <xdr:rowOff>100584</xdr:rowOff>
    </xdr:to>
    <xdr:cxnSp macro="">
      <xdr:nvCxnSpPr>
        <xdr:cNvPr id="655" name="直線コネクタ 654"/>
        <xdr:cNvCxnSpPr/>
      </xdr:nvCxnSpPr>
      <xdr:spPr>
        <a:xfrm>
          <a:off x="13703300" y="9998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656" name="楕円 655"/>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54864</xdr:rowOff>
    </xdr:to>
    <xdr:cxnSp macro="">
      <xdr:nvCxnSpPr>
        <xdr:cNvPr id="657" name="直線コネクタ 656"/>
        <xdr:cNvCxnSpPr/>
      </xdr:nvCxnSpPr>
      <xdr:spPr>
        <a:xfrm>
          <a:off x="12814300" y="99783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8"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659" name="n_2ave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60"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61" name="n_4aveValue【学校施設】&#10;有形固定資産減価償却率"/>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62"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663" name="n_2mainValue【学校施設】&#10;有形固定資産減価償却率"/>
        <xdr:cNvSpPr txBox="1"/>
      </xdr:nvSpPr>
      <xdr:spPr>
        <a:xfrm>
          <a:off x="14389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122191</xdr:rowOff>
    </xdr:from>
    <xdr:ext cx="405111" cy="259045"/>
    <xdr:sp macro="" textlink="">
      <xdr:nvSpPr>
        <xdr:cNvPr id="664" name="n_3mainValue【学校施設】&#10;有形固定資産減価償却率"/>
        <xdr:cNvSpPr txBox="1"/>
      </xdr:nvSpPr>
      <xdr:spPr>
        <a:xfrm>
          <a:off x="13500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665" name="n_4mainValue【学校施設】&#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705" name="楕円 704"/>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706" name="【学校施設】&#10;一人当たり面積該当値テキスト"/>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78169</xdr:rowOff>
    </xdr:from>
    <xdr:to>
      <xdr:col>112</xdr:col>
      <xdr:colOff>38100</xdr:colOff>
      <xdr:row>62</xdr:row>
      <xdr:rowOff>8319</xdr:rowOff>
    </xdr:to>
    <xdr:sp macro="" textlink="">
      <xdr:nvSpPr>
        <xdr:cNvPr id="707" name="楕円 706"/>
        <xdr:cNvSpPr/>
      </xdr:nvSpPr>
      <xdr:spPr>
        <a:xfrm>
          <a:off x="21272500" y="10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128969</xdr:rowOff>
    </xdr:to>
    <xdr:cxnSp macro="">
      <xdr:nvCxnSpPr>
        <xdr:cNvPr id="708" name="直線コネクタ 707"/>
        <xdr:cNvCxnSpPr/>
      </xdr:nvCxnSpPr>
      <xdr:spPr>
        <a:xfrm flipV="1">
          <a:off x="21323300" y="10579608"/>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84265</xdr:rowOff>
    </xdr:from>
    <xdr:to>
      <xdr:col>107</xdr:col>
      <xdr:colOff>101600</xdr:colOff>
      <xdr:row>62</xdr:row>
      <xdr:rowOff>14415</xdr:rowOff>
    </xdr:to>
    <xdr:sp macro="" textlink="">
      <xdr:nvSpPr>
        <xdr:cNvPr id="709" name="楕円 708"/>
        <xdr:cNvSpPr/>
      </xdr:nvSpPr>
      <xdr:spPr>
        <a:xfrm>
          <a:off x="203835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128969</xdr:rowOff>
    </xdr:from>
    <xdr:to>
      <xdr:col>111</xdr:col>
      <xdr:colOff>177800</xdr:colOff>
      <xdr:row>61</xdr:row>
      <xdr:rowOff>135065</xdr:rowOff>
    </xdr:to>
    <xdr:cxnSp macro="">
      <xdr:nvCxnSpPr>
        <xdr:cNvPr id="710" name="直線コネクタ 709"/>
        <xdr:cNvCxnSpPr/>
      </xdr:nvCxnSpPr>
      <xdr:spPr>
        <a:xfrm flipV="1">
          <a:off x="20434300" y="1058741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93790</xdr:rowOff>
    </xdr:from>
    <xdr:to>
      <xdr:col>102</xdr:col>
      <xdr:colOff>165100</xdr:colOff>
      <xdr:row>62</xdr:row>
      <xdr:rowOff>23940</xdr:rowOff>
    </xdr:to>
    <xdr:sp macro="" textlink="">
      <xdr:nvSpPr>
        <xdr:cNvPr id="711" name="楕円 710"/>
        <xdr:cNvSpPr/>
      </xdr:nvSpPr>
      <xdr:spPr>
        <a:xfrm>
          <a:off x="19494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135065</xdr:rowOff>
    </xdr:from>
    <xdr:to>
      <xdr:col>107</xdr:col>
      <xdr:colOff>50800</xdr:colOff>
      <xdr:row>61</xdr:row>
      <xdr:rowOff>144590</xdr:rowOff>
    </xdr:to>
    <xdr:cxnSp macro="">
      <xdr:nvCxnSpPr>
        <xdr:cNvPr id="712" name="直線コネクタ 711"/>
        <xdr:cNvCxnSpPr/>
      </xdr:nvCxnSpPr>
      <xdr:spPr>
        <a:xfrm flipV="1">
          <a:off x="19545300" y="10593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101981</xdr:rowOff>
    </xdr:from>
    <xdr:to>
      <xdr:col>98</xdr:col>
      <xdr:colOff>38100</xdr:colOff>
      <xdr:row>62</xdr:row>
      <xdr:rowOff>32131</xdr:rowOff>
    </xdr:to>
    <xdr:sp macro="" textlink="">
      <xdr:nvSpPr>
        <xdr:cNvPr id="713" name="楕円 712"/>
        <xdr:cNvSpPr/>
      </xdr:nvSpPr>
      <xdr:spPr>
        <a:xfrm>
          <a:off x="18605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144590</xdr:rowOff>
    </xdr:from>
    <xdr:to>
      <xdr:col>102</xdr:col>
      <xdr:colOff>114300</xdr:colOff>
      <xdr:row>61</xdr:row>
      <xdr:rowOff>152781</xdr:rowOff>
    </xdr:to>
    <xdr:cxnSp macro="">
      <xdr:nvCxnSpPr>
        <xdr:cNvPr id="714" name="直線コネクタ 713"/>
        <xdr:cNvCxnSpPr/>
      </xdr:nvCxnSpPr>
      <xdr:spPr>
        <a:xfrm flipV="1">
          <a:off x="18656300" y="1060304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24846</xdr:rowOff>
    </xdr:from>
    <xdr:ext cx="469744" cy="259045"/>
    <xdr:sp macro="" textlink="">
      <xdr:nvSpPr>
        <xdr:cNvPr id="719" name="n_1mainValue【学校施設】&#10;一人当たり面積"/>
        <xdr:cNvSpPr txBox="1"/>
      </xdr:nvSpPr>
      <xdr:spPr>
        <a:xfrm>
          <a:off x="21075727" y="10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30942</xdr:rowOff>
    </xdr:from>
    <xdr:ext cx="469744" cy="259045"/>
    <xdr:sp macro="" textlink="">
      <xdr:nvSpPr>
        <xdr:cNvPr id="720" name="n_2mainValue【学校施設】&#10;一人当たり面積"/>
        <xdr:cNvSpPr txBox="1"/>
      </xdr:nvSpPr>
      <xdr:spPr>
        <a:xfrm>
          <a:off x="20199427" y="103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40467</xdr:rowOff>
    </xdr:from>
    <xdr:ext cx="469744" cy="259045"/>
    <xdr:sp macro="" textlink="">
      <xdr:nvSpPr>
        <xdr:cNvPr id="721" name="n_3mainValue【学校施設】&#10;一人当たり面積"/>
        <xdr:cNvSpPr txBox="1"/>
      </xdr:nvSpPr>
      <xdr:spPr>
        <a:xfrm>
          <a:off x="19310427" y="103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48658</xdr:rowOff>
    </xdr:from>
    <xdr:ext cx="469744" cy="259045"/>
    <xdr:sp macro="" textlink="">
      <xdr:nvSpPr>
        <xdr:cNvPr id="722" name="n_4mainValue【学校施設】&#10;一人当たり面積"/>
        <xdr:cNvSpPr txBox="1"/>
      </xdr:nvSpPr>
      <xdr:spPr>
        <a:xfrm>
          <a:off x="18421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3" name="直線コネクタ 762"/>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6"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7" name="直線コネクタ 766"/>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8"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9" name="フローチャート: 判断 768"/>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0" name="フローチャート: 判断 76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1" name="フローチャート: 判断 770"/>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2" name="フローチャート: 判断 771"/>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3" name="フローチャート: 判断 772"/>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79" name="楕円 778"/>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80"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81" name="楕円 780"/>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1905</xdr:rowOff>
    </xdr:to>
    <xdr:cxnSp macro="">
      <xdr:nvCxnSpPr>
        <xdr:cNvPr id="782" name="直線コネクタ 781"/>
        <xdr:cNvCxnSpPr/>
      </xdr:nvCxnSpPr>
      <xdr:spPr>
        <a:xfrm>
          <a:off x="15481300" y="179774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783" name="楕円 782"/>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146686</xdr:rowOff>
    </xdr:to>
    <xdr:cxnSp macro="">
      <xdr:nvCxnSpPr>
        <xdr:cNvPr id="784" name="直線コネクタ 783"/>
        <xdr:cNvCxnSpPr/>
      </xdr:nvCxnSpPr>
      <xdr:spPr>
        <a:xfrm>
          <a:off x="14592300" y="17969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85" name="楕円 784"/>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139064</xdr:rowOff>
    </xdr:to>
    <xdr:cxnSp macro="">
      <xdr:nvCxnSpPr>
        <xdr:cNvPr id="786" name="直線コネクタ 785"/>
        <xdr:cNvCxnSpPr/>
      </xdr:nvCxnSpPr>
      <xdr:spPr>
        <a:xfrm>
          <a:off x="13703300" y="1792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87" name="楕円 786"/>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95250</xdr:rowOff>
    </xdr:to>
    <xdr:cxnSp macro="">
      <xdr:nvCxnSpPr>
        <xdr:cNvPr id="788" name="直線コネクタ 787"/>
        <xdr:cNvCxnSpPr/>
      </xdr:nvCxnSpPr>
      <xdr:spPr>
        <a:xfrm>
          <a:off x="12814300" y="17865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90"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1"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2"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3" name="n_1mainValue【公民館】&#10;有形固定資産減価償却率"/>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794" name="n_2mainValue【公民館】&#10;有形固定資産減価償却率"/>
        <xdr:cNvSpPr txBox="1"/>
      </xdr:nvSpPr>
      <xdr:spPr>
        <a:xfrm>
          <a:off x="14389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95" name="n_3mainValue【公民館】&#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96" name="n_4main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7"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0" name="フローチャート: 判断 82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1" name="フローチャート: 判断 830"/>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46627</xdr:rowOff>
    </xdr:from>
    <xdr:to>
      <xdr:col>116</xdr:col>
      <xdr:colOff>114300</xdr:colOff>
      <xdr:row>99</xdr:row>
      <xdr:rowOff>148227</xdr:rowOff>
    </xdr:to>
    <xdr:sp macro="" textlink="">
      <xdr:nvSpPr>
        <xdr:cNvPr id="838" name="楕円 837"/>
        <xdr:cNvSpPr/>
      </xdr:nvSpPr>
      <xdr:spPr>
        <a:xfrm>
          <a:off x="22110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171104</xdr:rowOff>
    </xdr:from>
    <xdr:ext cx="469744" cy="259045"/>
    <xdr:sp macro="" textlink="">
      <xdr:nvSpPr>
        <xdr:cNvPr id="839" name="【公民館】&#10;一人当たり面積該当値テキスト"/>
        <xdr:cNvSpPr txBox="1"/>
      </xdr:nvSpPr>
      <xdr:spPr>
        <a:xfrm>
          <a:off x="22199600" y="169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92348</xdr:rowOff>
    </xdr:from>
    <xdr:to>
      <xdr:col>112</xdr:col>
      <xdr:colOff>38100</xdr:colOff>
      <xdr:row>100</xdr:row>
      <xdr:rowOff>22498</xdr:rowOff>
    </xdr:to>
    <xdr:sp macro="" textlink="">
      <xdr:nvSpPr>
        <xdr:cNvPr id="840" name="楕円 839"/>
        <xdr:cNvSpPr/>
      </xdr:nvSpPr>
      <xdr:spPr>
        <a:xfrm>
          <a:off x="21272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97427</xdr:rowOff>
    </xdr:from>
    <xdr:to>
      <xdr:col>116</xdr:col>
      <xdr:colOff>63500</xdr:colOff>
      <xdr:row>99</xdr:row>
      <xdr:rowOff>143148</xdr:rowOff>
    </xdr:to>
    <xdr:cxnSp macro="">
      <xdr:nvCxnSpPr>
        <xdr:cNvPr id="841" name="直線コネクタ 840"/>
        <xdr:cNvCxnSpPr/>
      </xdr:nvCxnSpPr>
      <xdr:spPr>
        <a:xfrm flipV="1">
          <a:off x="21323300" y="170709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121738</xdr:rowOff>
    </xdr:from>
    <xdr:to>
      <xdr:col>107</xdr:col>
      <xdr:colOff>101600</xdr:colOff>
      <xdr:row>100</xdr:row>
      <xdr:rowOff>51888</xdr:rowOff>
    </xdr:to>
    <xdr:sp macro="" textlink="">
      <xdr:nvSpPr>
        <xdr:cNvPr id="842" name="楕円 841"/>
        <xdr:cNvSpPr/>
      </xdr:nvSpPr>
      <xdr:spPr>
        <a:xfrm>
          <a:off x="20383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143148</xdr:rowOff>
    </xdr:from>
    <xdr:to>
      <xdr:col>111</xdr:col>
      <xdr:colOff>177800</xdr:colOff>
      <xdr:row>100</xdr:row>
      <xdr:rowOff>1088</xdr:rowOff>
    </xdr:to>
    <xdr:cxnSp macro="">
      <xdr:nvCxnSpPr>
        <xdr:cNvPr id="843" name="直線コネクタ 842"/>
        <xdr:cNvCxnSpPr/>
      </xdr:nvCxnSpPr>
      <xdr:spPr>
        <a:xfrm flipV="1">
          <a:off x="20434300" y="17116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51526</xdr:rowOff>
    </xdr:from>
    <xdr:to>
      <xdr:col>102</xdr:col>
      <xdr:colOff>165100</xdr:colOff>
      <xdr:row>100</xdr:row>
      <xdr:rowOff>153126</xdr:rowOff>
    </xdr:to>
    <xdr:sp macro="" textlink="">
      <xdr:nvSpPr>
        <xdr:cNvPr id="844" name="楕円 843"/>
        <xdr:cNvSpPr/>
      </xdr:nvSpPr>
      <xdr:spPr>
        <a:xfrm>
          <a:off x="19494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xdr:rowOff>
    </xdr:from>
    <xdr:to>
      <xdr:col>107</xdr:col>
      <xdr:colOff>50800</xdr:colOff>
      <xdr:row>100</xdr:row>
      <xdr:rowOff>102326</xdr:rowOff>
    </xdr:to>
    <xdr:cxnSp macro="">
      <xdr:nvCxnSpPr>
        <xdr:cNvPr id="845" name="直線コネクタ 844"/>
        <xdr:cNvCxnSpPr/>
      </xdr:nvCxnSpPr>
      <xdr:spPr>
        <a:xfrm flipV="1">
          <a:off x="19545300" y="171460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53158</xdr:rowOff>
    </xdr:from>
    <xdr:to>
      <xdr:col>98</xdr:col>
      <xdr:colOff>38100</xdr:colOff>
      <xdr:row>101</xdr:row>
      <xdr:rowOff>154758</xdr:rowOff>
    </xdr:to>
    <xdr:sp macro="" textlink="">
      <xdr:nvSpPr>
        <xdr:cNvPr id="846" name="楕円 845"/>
        <xdr:cNvSpPr/>
      </xdr:nvSpPr>
      <xdr:spPr>
        <a:xfrm>
          <a:off x="18605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102326</xdr:rowOff>
    </xdr:from>
    <xdr:to>
      <xdr:col>102</xdr:col>
      <xdr:colOff>114300</xdr:colOff>
      <xdr:row>101</xdr:row>
      <xdr:rowOff>103958</xdr:rowOff>
    </xdr:to>
    <xdr:cxnSp macro="">
      <xdr:nvCxnSpPr>
        <xdr:cNvPr id="847" name="直線コネクタ 846"/>
        <xdr:cNvCxnSpPr/>
      </xdr:nvCxnSpPr>
      <xdr:spPr>
        <a:xfrm flipV="1">
          <a:off x="18656300" y="1724732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9"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39025</xdr:rowOff>
    </xdr:from>
    <xdr:ext cx="469744" cy="259045"/>
    <xdr:sp macro="" textlink="">
      <xdr:nvSpPr>
        <xdr:cNvPr id="852" name="n_1mainValue【公民館】&#10;一人当たり面積"/>
        <xdr:cNvSpPr txBox="1"/>
      </xdr:nvSpPr>
      <xdr:spPr>
        <a:xfrm>
          <a:off x="210757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68415</xdr:rowOff>
    </xdr:from>
    <xdr:ext cx="469744" cy="259045"/>
    <xdr:sp macro="" textlink="">
      <xdr:nvSpPr>
        <xdr:cNvPr id="853" name="n_2mainValue【公民館】&#10;一人当たり面積"/>
        <xdr:cNvSpPr txBox="1"/>
      </xdr:nvSpPr>
      <xdr:spPr>
        <a:xfrm>
          <a:off x="201994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169653</xdr:rowOff>
    </xdr:from>
    <xdr:ext cx="469744" cy="259045"/>
    <xdr:sp macro="" textlink="">
      <xdr:nvSpPr>
        <xdr:cNvPr id="854" name="n_3mainValue【公民館】&#10;一人当たり面積"/>
        <xdr:cNvSpPr txBox="1"/>
      </xdr:nvSpPr>
      <xdr:spPr>
        <a:xfrm>
          <a:off x="19310427"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171285</xdr:rowOff>
    </xdr:from>
    <xdr:ext cx="469744" cy="259045"/>
    <xdr:sp macro="" textlink="">
      <xdr:nvSpPr>
        <xdr:cNvPr id="855" name="n_4mainValue【公民館】&#10;一人当たり面積"/>
        <xdr:cNvSpPr txBox="1"/>
      </xdr:nvSpPr>
      <xdr:spPr>
        <a:xfrm>
          <a:off x="18421427" y="1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当市は市町村合併前の旧市町村毎に整備した公共施設を市町村合併により承継した経緯があるため、保有する施設数は非合併団体よりも多く、</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道路</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橋りょう・トンネル</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公民館</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一人当たりの資産</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面積等は類似団体を上回っている。</a:t>
          </a:r>
          <a:endPar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有形固定資産減価償却率は類似団体と比較して大きな差はなく、今後は公民館の複合化や地元譲渡を行っていく。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類似団体と比較して、特に有形固定資産減価償却率が高くなっている区分は、</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認定こども園・幼稚園・保育所</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認定こども園・保育所については、施設を廃止し、事業を民間に移譲しているが、市立幼稚園については、少子化に伴い新たな建替えは行わず</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老朽化した</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つの施設を所有している</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ため有形固定資産減価償却率を高めている。今後、</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施設を</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施設へ統合することで公共施設の削減を目指す。</a:t>
          </a:r>
          <a:endPar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128270</xdr:rowOff>
    </xdr:from>
    <xdr:to>
      <xdr:col>24</xdr:col>
      <xdr:colOff>114300</xdr:colOff>
      <xdr:row>35</xdr:row>
      <xdr:rowOff>58420</xdr:rowOff>
    </xdr:to>
    <xdr:sp macro="" textlink="">
      <xdr:nvSpPr>
        <xdr:cNvPr id="74" name="楕円 73"/>
        <xdr:cNvSpPr/>
      </xdr:nvSpPr>
      <xdr:spPr>
        <a:xfrm>
          <a:off x="4584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151147</xdr:rowOff>
    </xdr:from>
    <xdr:ext cx="405111" cy="259045"/>
    <xdr:sp macro="" textlink="">
      <xdr:nvSpPr>
        <xdr:cNvPr id="75" name="【図書館】&#10;有形固定資産減価償却率該当値テキスト"/>
        <xdr:cNvSpPr txBox="1"/>
      </xdr:nvSpPr>
      <xdr:spPr>
        <a:xfrm>
          <a:off x="4673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xdr:cNvSpPr/>
      </xdr:nvSpPr>
      <xdr:spPr>
        <a:xfrm>
          <a:off x="3746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7620</xdr:rowOff>
    </xdr:to>
    <xdr:cxnSp macro="">
      <xdr:nvCxnSpPr>
        <xdr:cNvPr id="77" name="直線コネクタ 76"/>
        <xdr:cNvCxnSpPr/>
      </xdr:nvCxnSpPr>
      <xdr:spPr>
        <a:xfrm>
          <a:off x="3797300" y="5975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8" name="楕円 77"/>
        <xdr:cNvSpPr/>
      </xdr:nvSpPr>
      <xdr:spPr>
        <a:xfrm>
          <a:off x="2857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112123</xdr:rowOff>
    </xdr:from>
    <xdr:to>
      <xdr:col>19</xdr:col>
      <xdr:colOff>177800</xdr:colOff>
      <xdr:row>34</xdr:row>
      <xdr:rowOff>146413</xdr:rowOff>
    </xdr:to>
    <xdr:cxnSp macro="">
      <xdr:nvCxnSpPr>
        <xdr:cNvPr id="79" name="直線コネクタ 78"/>
        <xdr:cNvCxnSpPr/>
      </xdr:nvCxnSpPr>
      <xdr:spPr>
        <a:xfrm>
          <a:off x="2908300" y="5941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0" name="楕円 79"/>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112123</xdr:rowOff>
    </xdr:to>
    <xdr:cxnSp macro="">
      <xdr:nvCxnSpPr>
        <xdr:cNvPr id="81" name="直線コネクタ 80"/>
        <xdr:cNvCxnSpPr/>
      </xdr:nvCxnSpPr>
      <xdr:spPr>
        <a:xfrm>
          <a:off x="2019300" y="590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165826</xdr:rowOff>
    </xdr:from>
    <xdr:to>
      <xdr:col>6</xdr:col>
      <xdr:colOff>38100</xdr:colOff>
      <xdr:row>34</xdr:row>
      <xdr:rowOff>95976</xdr:rowOff>
    </xdr:to>
    <xdr:sp macro="" textlink="">
      <xdr:nvSpPr>
        <xdr:cNvPr id="82" name="楕円 81"/>
        <xdr:cNvSpPr/>
      </xdr:nvSpPr>
      <xdr:spPr>
        <a:xfrm>
          <a:off x="1079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45176</xdr:rowOff>
    </xdr:from>
    <xdr:to>
      <xdr:col>10</xdr:col>
      <xdr:colOff>114300</xdr:colOff>
      <xdr:row>34</xdr:row>
      <xdr:rowOff>79466</xdr:rowOff>
    </xdr:to>
    <xdr:cxnSp macro="">
      <xdr:nvCxnSpPr>
        <xdr:cNvPr id="83" name="直線コネクタ 82"/>
        <xdr:cNvCxnSpPr/>
      </xdr:nvCxnSpPr>
      <xdr:spPr>
        <a:xfrm>
          <a:off x="1130300" y="58744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図書館】&#10;有形固定資産減価償却率"/>
        <xdr:cNvSpPr txBox="1"/>
      </xdr:nvSpPr>
      <xdr:spPr>
        <a:xfrm>
          <a:off x="3582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89" name="n_2mainValue【図書館】&#10;有形固定資産減価償却率"/>
        <xdr:cNvSpPr txBox="1"/>
      </xdr:nvSpPr>
      <xdr:spPr>
        <a:xfrm>
          <a:off x="2705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0"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112503</xdr:rowOff>
    </xdr:from>
    <xdr:ext cx="405111" cy="259045"/>
    <xdr:sp macro="" textlink="">
      <xdr:nvSpPr>
        <xdr:cNvPr id="91" name="n_4mainValue【図書館】&#10;有形固定資産減価償却率"/>
        <xdr:cNvSpPr txBox="1"/>
      </xdr:nvSpPr>
      <xdr:spPr>
        <a:xfrm>
          <a:off x="927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127" name="楕円 126"/>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13987</xdr:rowOff>
    </xdr:from>
    <xdr:ext cx="469744" cy="259045"/>
    <xdr:sp macro="" textlink="">
      <xdr:nvSpPr>
        <xdr:cNvPr id="128" name="【図書館】&#10;一人当たり面積該当値テキスト"/>
        <xdr:cNvSpPr txBox="1"/>
      </xdr:nvSpPr>
      <xdr:spPr>
        <a:xfrm>
          <a:off x="10515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9" name="楕円 128"/>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41910</xdr:rowOff>
    </xdr:from>
    <xdr:to>
      <xdr:col>55</xdr:col>
      <xdr:colOff>0</xdr:colOff>
      <xdr:row>38</xdr:row>
      <xdr:rowOff>53340</xdr:rowOff>
    </xdr:to>
    <xdr:cxnSp macro="">
      <xdr:nvCxnSpPr>
        <xdr:cNvPr id="130" name="直線コネクタ 129"/>
        <xdr:cNvCxnSpPr/>
      </xdr:nvCxnSpPr>
      <xdr:spPr>
        <a:xfrm flipV="1">
          <a:off x="9639300" y="655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31" name="楕円 130"/>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59055</xdr:rowOff>
    </xdr:to>
    <xdr:cxnSp macro="">
      <xdr:nvCxnSpPr>
        <xdr:cNvPr id="132" name="直線コネクタ 131"/>
        <xdr:cNvCxnSpPr/>
      </xdr:nvCxnSpPr>
      <xdr:spPr>
        <a:xfrm flipV="1">
          <a:off x="8750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133" name="楕円 132"/>
        <xdr:cNvSpPr/>
      </xdr:nvSpPr>
      <xdr:spPr>
        <a:xfrm>
          <a:off x="781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64770</xdr:rowOff>
    </xdr:to>
    <xdr:cxnSp macro="">
      <xdr:nvCxnSpPr>
        <xdr:cNvPr id="134" name="直線コネクタ 133"/>
        <xdr:cNvCxnSpPr/>
      </xdr:nvCxnSpPr>
      <xdr:spPr>
        <a:xfrm flipV="1">
          <a:off x="7861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5" name="楕円 134"/>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64770</xdr:rowOff>
    </xdr:from>
    <xdr:to>
      <xdr:col>41</xdr:col>
      <xdr:colOff>50800</xdr:colOff>
      <xdr:row>38</xdr:row>
      <xdr:rowOff>76200</xdr:rowOff>
    </xdr:to>
    <xdr:cxnSp macro="">
      <xdr:nvCxnSpPr>
        <xdr:cNvPr id="136" name="直線コネクタ 135"/>
        <xdr:cNvCxnSpPr/>
      </xdr:nvCxnSpPr>
      <xdr:spPr>
        <a:xfrm flipV="1">
          <a:off x="6972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1"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42" name="n_2mainValue【図書館】&#10;一人当たり面積"/>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43" name="n_3mainValue【図書館】&#10;一人当たり面積"/>
        <xdr:cNvSpPr txBox="1"/>
      </xdr:nvSpPr>
      <xdr:spPr>
        <a:xfrm>
          <a:off x="7626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4"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5" name="楕円 184"/>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6" name="【体育館・プー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7" name="楕円 186"/>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106680</xdr:rowOff>
    </xdr:to>
    <xdr:cxnSp macro="">
      <xdr:nvCxnSpPr>
        <xdr:cNvPr id="188" name="直線コネクタ 187"/>
        <xdr:cNvCxnSpPr/>
      </xdr:nvCxnSpPr>
      <xdr:spPr>
        <a:xfrm>
          <a:off x="3797300" y="103365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9" name="楕円 188"/>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49530</xdr:rowOff>
    </xdr:to>
    <xdr:cxnSp macro="">
      <xdr:nvCxnSpPr>
        <xdr:cNvPr id="190" name="直線コネクタ 189"/>
        <xdr:cNvCxnSpPr/>
      </xdr:nvCxnSpPr>
      <xdr:spPr>
        <a:xfrm>
          <a:off x="2908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1" name="楕円 190"/>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13335</xdr:rowOff>
    </xdr:to>
    <xdr:cxnSp macro="">
      <xdr:nvCxnSpPr>
        <xdr:cNvPr id="192" name="直線コネクタ 191"/>
        <xdr:cNvCxnSpPr/>
      </xdr:nvCxnSpPr>
      <xdr:spPr>
        <a:xfrm>
          <a:off x="2019300" y="102508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3" name="楕円 192"/>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135255</xdr:rowOff>
    </xdr:to>
    <xdr:cxnSp macro="">
      <xdr:nvCxnSpPr>
        <xdr:cNvPr id="194" name="直線コネクタ 193"/>
        <xdr:cNvCxnSpPr/>
      </xdr:nvCxnSpPr>
      <xdr:spPr>
        <a:xfrm>
          <a:off x="1130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99"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0" name="n_2main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1" name="n_3mainValue【体育館・プール】&#10;有形固定資産減価償却率"/>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2" name="n_4mainValue【体育館・プー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44" name="楕円 243"/>
        <xdr:cNvSpPr/>
      </xdr:nvSpPr>
      <xdr:spPr>
        <a:xfrm>
          <a:off x="10426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45" name="【体育館・プール】&#10;一人当たり面積該当値テキスト"/>
        <xdr:cNvSpPr txBox="1"/>
      </xdr:nvSpPr>
      <xdr:spPr>
        <a:xfrm>
          <a:off x="10515600"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39007</xdr:rowOff>
    </xdr:from>
    <xdr:to>
      <xdr:col>50</xdr:col>
      <xdr:colOff>165100</xdr:colOff>
      <xdr:row>60</xdr:row>
      <xdr:rowOff>140607</xdr:rowOff>
    </xdr:to>
    <xdr:sp macro="" textlink="">
      <xdr:nvSpPr>
        <xdr:cNvPr id="246" name="楕円 245"/>
        <xdr:cNvSpPr/>
      </xdr:nvSpPr>
      <xdr:spPr>
        <a:xfrm>
          <a:off x="958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89807</xdr:rowOff>
    </xdr:to>
    <xdr:cxnSp macro="">
      <xdr:nvCxnSpPr>
        <xdr:cNvPr id="247" name="直線コネクタ 246"/>
        <xdr:cNvCxnSpPr/>
      </xdr:nvCxnSpPr>
      <xdr:spPr>
        <a:xfrm flipV="1">
          <a:off x="9639300" y="103653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53703</xdr:rowOff>
    </xdr:from>
    <xdr:to>
      <xdr:col>46</xdr:col>
      <xdr:colOff>38100</xdr:colOff>
      <xdr:row>60</xdr:row>
      <xdr:rowOff>155303</xdr:rowOff>
    </xdr:to>
    <xdr:sp macro="" textlink="">
      <xdr:nvSpPr>
        <xdr:cNvPr id="248" name="楕円 247"/>
        <xdr:cNvSpPr/>
      </xdr:nvSpPr>
      <xdr:spPr>
        <a:xfrm>
          <a:off x="869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89807</xdr:rowOff>
    </xdr:from>
    <xdr:to>
      <xdr:col>50</xdr:col>
      <xdr:colOff>114300</xdr:colOff>
      <xdr:row>60</xdr:row>
      <xdr:rowOff>104503</xdr:rowOff>
    </xdr:to>
    <xdr:cxnSp macro="">
      <xdr:nvCxnSpPr>
        <xdr:cNvPr id="249" name="直線コネクタ 248"/>
        <xdr:cNvCxnSpPr/>
      </xdr:nvCxnSpPr>
      <xdr:spPr>
        <a:xfrm flipV="1">
          <a:off x="8750300" y="103768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0" name="楕円 249"/>
        <xdr:cNvSpPr/>
      </xdr:nvSpPr>
      <xdr:spPr>
        <a:xfrm>
          <a:off x="781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104503</xdr:rowOff>
    </xdr:from>
    <xdr:to>
      <xdr:col>45</xdr:col>
      <xdr:colOff>177800</xdr:colOff>
      <xdr:row>60</xdr:row>
      <xdr:rowOff>114300</xdr:rowOff>
    </xdr:to>
    <xdr:cxnSp macro="">
      <xdr:nvCxnSpPr>
        <xdr:cNvPr id="251" name="直線コネクタ 250"/>
        <xdr:cNvCxnSpPr/>
      </xdr:nvCxnSpPr>
      <xdr:spPr>
        <a:xfrm flipV="1">
          <a:off x="7861300" y="1039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76563</xdr:rowOff>
    </xdr:from>
    <xdr:to>
      <xdr:col>36</xdr:col>
      <xdr:colOff>165100</xdr:colOff>
      <xdr:row>61</xdr:row>
      <xdr:rowOff>6713</xdr:rowOff>
    </xdr:to>
    <xdr:sp macro="" textlink="">
      <xdr:nvSpPr>
        <xdr:cNvPr id="252" name="楕円 251"/>
        <xdr:cNvSpPr/>
      </xdr:nvSpPr>
      <xdr:spPr>
        <a:xfrm>
          <a:off x="692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60</xdr:row>
      <xdr:rowOff>127363</xdr:rowOff>
    </xdr:to>
    <xdr:cxnSp macro="">
      <xdr:nvCxnSpPr>
        <xdr:cNvPr id="253" name="直線コネクタ 252"/>
        <xdr:cNvCxnSpPr/>
      </xdr:nvCxnSpPr>
      <xdr:spPr>
        <a:xfrm flipV="1">
          <a:off x="6972300" y="1040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157134</xdr:rowOff>
    </xdr:from>
    <xdr:ext cx="469744" cy="259045"/>
    <xdr:sp macro="" textlink="">
      <xdr:nvSpPr>
        <xdr:cNvPr id="258" name="n_1mainValue【体育館・プール】&#10;一人当たり面積"/>
        <xdr:cNvSpPr txBox="1"/>
      </xdr:nvSpPr>
      <xdr:spPr>
        <a:xfrm>
          <a:off x="93917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380</xdr:rowOff>
    </xdr:from>
    <xdr:ext cx="469744" cy="259045"/>
    <xdr:sp macro="" textlink="">
      <xdr:nvSpPr>
        <xdr:cNvPr id="259" name="n_2mainValue【体育館・プール】&#10;一人当たり面積"/>
        <xdr:cNvSpPr txBox="1"/>
      </xdr:nvSpPr>
      <xdr:spPr>
        <a:xfrm>
          <a:off x="8515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0" name="n_3mainValue【体育館・プール】&#10;一人当たり面積"/>
        <xdr:cNvSpPr txBox="1"/>
      </xdr:nvSpPr>
      <xdr:spPr>
        <a:xfrm>
          <a:off x="7626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23240</xdr:rowOff>
    </xdr:from>
    <xdr:ext cx="469744" cy="259045"/>
    <xdr:sp macro="" textlink="">
      <xdr:nvSpPr>
        <xdr:cNvPr id="261" name="n_4mainValue【体育館・プール】&#10;一人当たり面積"/>
        <xdr:cNvSpPr txBox="1"/>
      </xdr:nvSpPr>
      <xdr:spPr>
        <a:xfrm>
          <a:off x="67374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303" name="楕円 302"/>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304" name="【福祉施設】&#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5" name="楕円 304"/>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7076</xdr:rowOff>
    </xdr:to>
    <xdr:cxnSp macro="">
      <xdr:nvCxnSpPr>
        <xdr:cNvPr id="306" name="直線コネクタ 305"/>
        <xdr:cNvCxnSpPr/>
      </xdr:nvCxnSpPr>
      <xdr:spPr>
        <a:xfrm>
          <a:off x="3797300" y="14542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7" name="楕円 306"/>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140970</xdr:rowOff>
    </xdr:to>
    <xdr:cxnSp macro="">
      <xdr:nvCxnSpPr>
        <xdr:cNvPr id="308" name="直線コネクタ 307"/>
        <xdr:cNvCxnSpPr/>
      </xdr:nvCxnSpPr>
      <xdr:spPr>
        <a:xfrm>
          <a:off x="2908300" y="1453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9" name="楕円 308"/>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134438</xdr:rowOff>
    </xdr:to>
    <xdr:cxnSp macro="">
      <xdr:nvCxnSpPr>
        <xdr:cNvPr id="310" name="直線コネクタ 309"/>
        <xdr:cNvCxnSpPr/>
      </xdr:nvCxnSpPr>
      <xdr:spPr>
        <a:xfrm>
          <a:off x="2019300" y="1449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5262</xdr:rowOff>
    </xdr:from>
    <xdr:to>
      <xdr:col>6</xdr:col>
      <xdr:colOff>38100</xdr:colOff>
      <xdr:row>84</xdr:row>
      <xdr:rowOff>106862</xdr:rowOff>
    </xdr:to>
    <xdr:sp macro="" textlink="">
      <xdr:nvSpPr>
        <xdr:cNvPr id="311" name="楕円 310"/>
        <xdr:cNvSpPr/>
      </xdr:nvSpPr>
      <xdr:spPr>
        <a:xfrm>
          <a:off x="1079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56062</xdr:rowOff>
    </xdr:from>
    <xdr:to>
      <xdr:col>10</xdr:col>
      <xdr:colOff>114300</xdr:colOff>
      <xdr:row>84</xdr:row>
      <xdr:rowOff>95250</xdr:rowOff>
    </xdr:to>
    <xdr:cxnSp macro="">
      <xdr:nvCxnSpPr>
        <xdr:cNvPr id="312" name="直線コネクタ 311"/>
        <xdr:cNvCxnSpPr/>
      </xdr:nvCxnSpPr>
      <xdr:spPr>
        <a:xfrm>
          <a:off x="1130300" y="144578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7"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18" name="n_2mainValue【福祉施設】&#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9" name="n_3mainValue【福祉施設】&#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97989</xdr:rowOff>
    </xdr:from>
    <xdr:ext cx="405111" cy="259045"/>
    <xdr:sp macro="" textlink="">
      <xdr:nvSpPr>
        <xdr:cNvPr id="320" name="n_4mainValue【福祉施設】&#10;有形固定資産減価償却率"/>
        <xdr:cNvSpPr txBox="1"/>
      </xdr:nvSpPr>
      <xdr:spPr>
        <a:xfrm>
          <a:off x="927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56" name="楕円 355"/>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113047</xdr:rowOff>
    </xdr:from>
    <xdr:ext cx="469744" cy="259045"/>
    <xdr:sp macro="" textlink="">
      <xdr:nvSpPr>
        <xdr:cNvPr id="357" name="【福祉施設】&#10;一人当たり面積該当値テキスト"/>
        <xdr:cNvSpPr txBox="1"/>
      </xdr:nvSpPr>
      <xdr:spPr>
        <a:xfrm>
          <a:off x="10515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58" name="楕円 357"/>
        <xdr:cNvSpPr/>
      </xdr:nvSpPr>
      <xdr:spPr>
        <a:xfrm>
          <a:off x="958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81</xdr:row>
      <xdr:rowOff>152400</xdr:rowOff>
    </xdr:to>
    <xdr:cxnSp macro="">
      <xdr:nvCxnSpPr>
        <xdr:cNvPr id="359" name="直線コネクタ 358"/>
        <xdr:cNvCxnSpPr/>
      </xdr:nvCxnSpPr>
      <xdr:spPr>
        <a:xfrm flipV="1">
          <a:off x="9639300" y="1402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0" name="楕円 359"/>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152400</xdr:rowOff>
    </xdr:to>
    <xdr:cxnSp macro="">
      <xdr:nvCxnSpPr>
        <xdr:cNvPr id="361" name="直線コネクタ 360"/>
        <xdr:cNvCxnSpPr/>
      </xdr:nvCxnSpPr>
      <xdr:spPr>
        <a:xfrm>
          <a:off x="8750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2" name="楕円 361"/>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118111</xdr:rowOff>
    </xdr:to>
    <xdr:cxnSp macro="">
      <xdr:nvCxnSpPr>
        <xdr:cNvPr id="363" name="直線コネクタ 362"/>
        <xdr:cNvCxnSpPr/>
      </xdr:nvCxnSpPr>
      <xdr:spPr>
        <a:xfrm flipV="1">
          <a:off x="7861300" y="1399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78739</xdr:rowOff>
    </xdr:from>
    <xdr:to>
      <xdr:col>36</xdr:col>
      <xdr:colOff>165100</xdr:colOff>
      <xdr:row>82</xdr:row>
      <xdr:rowOff>8889</xdr:rowOff>
    </xdr:to>
    <xdr:sp macro="" textlink="">
      <xdr:nvSpPr>
        <xdr:cNvPr id="364" name="楕円 363"/>
        <xdr:cNvSpPr/>
      </xdr:nvSpPr>
      <xdr:spPr>
        <a:xfrm>
          <a:off x="692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129539</xdr:rowOff>
    </xdr:to>
    <xdr:cxnSp macro="">
      <xdr:nvCxnSpPr>
        <xdr:cNvPr id="365" name="直線コネクタ 364"/>
        <xdr:cNvCxnSpPr/>
      </xdr:nvCxnSpPr>
      <xdr:spPr>
        <a:xfrm flipV="1">
          <a:off x="6972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70" name="n_1mainValue【福祉施設】&#10;一人当たり面積"/>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1" name="n_2mainValue【福祉施設】&#10;一人当たり面積"/>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2" name="n_3mainValue【福祉施設】&#10;一人当たり面積"/>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25416</xdr:rowOff>
    </xdr:from>
    <xdr:ext cx="469744" cy="259045"/>
    <xdr:sp macro="" textlink="">
      <xdr:nvSpPr>
        <xdr:cNvPr id="373" name="n_4mainValue【福祉施設】&#10;一人当たり面積"/>
        <xdr:cNvSpPr txBox="1"/>
      </xdr:nvSpPr>
      <xdr:spPr>
        <a:xfrm>
          <a:off x="6737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3" name="楕円 412"/>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14" name="【市民会館】&#10;有形固定資産減価償却率該当値テキスト"/>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107950</xdr:rowOff>
    </xdr:from>
    <xdr:to>
      <xdr:col>20</xdr:col>
      <xdr:colOff>38100</xdr:colOff>
      <xdr:row>104</xdr:row>
      <xdr:rowOff>38100</xdr:rowOff>
    </xdr:to>
    <xdr:sp macro="" textlink="">
      <xdr:nvSpPr>
        <xdr:cNvPr id="415" name="楕円 414"/>
        <xdr:cNvSpPr/>
      </xdr:nvSpPr>
      <xdr:spPr>
        <a:xfrm>
          <a:off x="3746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158750</xdr:rowOff>
    </xdr:from>
    <xdr:to>
      <xdr:col>24</xdr:col>
      <xdr:colOff>63500</xdr:colOff>
      <xdr:row>104</xdr:row>
      <xdr:rowOff>22861</xdr:rowOff>
    </xdr:to>
    <xdr:cxnSp macro="">
      <xdr:nvCxnSpPr>
        <xdr:cNvPr id="416" name="直線コネクタ 415"/>
        <xdr:cNvCxnSpPr/>
      </xdr:nvCxnSpPr>
      <xdr:spPr>
        <a:xfrm>
          <a:off x="3797300" y="17818100"/>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76200</xdr:rowOff>
    </xdr:from>
    <xdr:to>
      <xdr:col>15</xdr:col>
      <xdr:colOff>101600</xdr:colOff>
      <xdr:row>104</xdr:row>
      <xdr:rowOff>6350</xdr:rowOff>
    </xdr:to>
    <xdr:sp macro="" textlink="">
      <xdr:nvSpPr>
        <xdr:cNvPr id="417" name="楕円 416"/>
        <xdr:cNvSpPr/>
      </xdr:nvSpPr>
      <xdr:spPr>
        <a:xfrm>
          <a:off x="2857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127000</xdr:rowOff>
    </xdr:from>
    <xdr:to>
      <xdr:col>19</xdr:col>
      <xdr:colOff>177800</xdr:colOff>
      <xdr:row>103</xdr:row>
      <xdr:rowOff>158750</xdr:rowOff>
    </xdr:to>
    <xdr:cxnSp macro="">
      <xdr:nvCxnSpPr>
        <xdr:cNvPr id="418" name="直線コネクタ 417"/>
        <xdr:cNvCxnSpPr/>
      </xdr:nvCxnSpPr>
      <xdr:spPr>
        <a:xfrm>
          <a:off x="2908300" y="177863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60961</xdr:rowOff>
    </xdr:from>
    <xdr:to>
      <xdr:col>10</xdr:col>
      <xdr:colOff>165100</xdr:colOff>
      <xdr:row>103</xdr:row>
      <xdr:rowOff>162561</xdr:rowOff>
    </xdr:to>
    <xdr:sp macro="" textlink="">
      <xdr:nvSpPr>
        <xdr:cNvPr id="419" name="楕円 418"/>
        <xdr:cNvSpPr/>
      </xdr:nvSpPr>
      <xdr:spPr>
        <a:xfrm>
          <a:off x="1968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111761</xdr:rowOff>
    </xdr:from>
    <xdr:to>
      <xdr:col>15</xdr:col>
      <xdr:colOff>50800</xdr:colOff>
      <xdr:row>103</xdr:row>
      <xdr:rowOff>127000</xdr:rowOff>
    </xdr:to>
    <xdr:cxnSp macro="">
      <xdr:nvCxnSpPr>
        <xdr:cNvPr id="420" name="直線コネクタ 419"/>
        <xdr:cNvCxnSpPr/>
      </xdr:nvCxnSpPr>
      <xdr:spPr>
        <a:xfrm>
          <a:off x="2019300" y="17771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1" name="楕円 420"/>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111761</xdr:rowOff>
    </xdr:to>
    <xdr:cxnSp macro="">
      <xdr:nvCxnSpPr>
        <xdr:cNvPr id="422" name="直線コネクタ 421"/>
        <xdr:cNvCxnSpPr/>
      </xdr:nvCxnSpPr>
      <xdr:spPr>
        <a:xfrm>
          <a:off x="1130300" y="17739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54627</xdr:rowOff>
    </xdr:from>
    <xdr:ext cx="405111" cy="259045"/>
    <xdr:sp macro="" textlink="">
      <xdr:nvSpPr>
        <xdr:cNvPr id="427" name="n_1mainValue【市民会館】&#10;有形固定資産減価償却率"/>
        <xdr:cNvSpPr txBox="1"/>
      </xdr:nvSpPr>
      <xdr:spPr>
        <a:xfrm>
          <a:off x="35820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28" name="n_2mainValue【市民会館】&#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7638</xdr:rowOff>
    </xdr:from>
    <xdr:ext cx="405111" cy="259045"/>
    <xdr:sp macro="" textlink="">
      <xdr:nvSpPr>
        <xdr:cNvPr id="429" name="n_3mainValue【市民会館】&#10;有形固定資産減価償却率"/>
        <xdr:cNvSpPr txBox="1"/>
      </xdr:nvSpPr>
      <xdr:spPr>
        <a:xfrm>
          <a:off x="18167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0"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68" name="楕円 467"/>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69"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70" name="楕円 469"/>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163068</xdr:rowOff>
    </xdr:to>
    <xdr:cxnSp macro="">
      <xdr:nvCxnSpPr>
        <xdr:cNvPr id="471" name="直線コネクタ 470"/>
        <xdr:cNvCxnSpPr/>
      </xdr:nvCxnSpPr>
      <xdr:spPr>
        <a:xfrm flipV="1">
          <a:off x="9639300" y="1833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2" name="楕円 471"/>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167639</xdr:rowOff>
    </xdr:to>
    <xdr:cxnSp macro="">
      <xdr:nvCxnSpPr>
        <xdr:cNvPr id="473" name="直線コネクタ 472"/>
        <xdr:cNvCxnSpPr/>
      </xdr:nvCxnSpPr>
      <xdr:spPr>
        <a:xfrm flipV="1">
          <a:off x="8750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119126</xdr:rowOff>
    </xdr:from>
    <xdr:to>
      <xdr:col>41</xdr:col>
      <xdr:colOff>101600</xdr:colOff>
      <xdr:row>107</xdr:row>
      <xdr:rowOff>49276</xdr:rowOff>
    </xdr:to>
    <xdr:sp macro="" textlink="">
      <xdr:nvSpPr>
        <xdr:cNvPr id="474" name="楕円 473"/>
        <xdr:cNvSpPr/>
      </xdr:nvSpPr>
      <xdr:spPr>
        <a:xfrm>
          <a:off x="781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169926</xdr:rowOff>
    </xdr:to>
    <xdr:cxnSp macro="">
      <xdr:nvCxnSpPr>
        <xdr:cNvPr id="475" name="直線コネクタ 474"/>
        <xdr:cNvCxnSpPr/>
      </xdr:nvCxnSpPr>
      <xdr:spPr>
        <a:xfrm flipV="1">
          <a:off x="7861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76" name="楕円 475"/>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169926</xdr:rowOff>
    </xdr:from>
    <xdr:to>
      <xdr:col>41</xdr:col>
      <xdr:colOff>50800</xdr:colOff>
      <xdr:row>107</xdr:row>
      <xdr:rowOff>3048</xdr:rowOff>
    </xdr:to>
    <xdr:cxnSp macro="">
      <xdr:nvCxnSpPr>
        <xdr:cNvPr id="477" name="直線コネクタ 476"/>
        <xdr:cNvCxnSpPr/>
      </xdr:nvCxnSpPr>
      <xdr:spPr>
        <a:xfrm flipV="1">
          <a:off x="6972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82"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3"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40403</xdr:rowOff>
    </xdr:from>
    <xdr:ext cx="469744" cy="259045"/>
    <xdr:sp macro="" textlink="">
      <xdr:nvSpPr>
        <xdr:cNvPr id="484" name="n_3mainValue【市民会館】&#10;一人当たり面積"/>
        <xdr:cNvSpPr txBox="1"/>
      </xdr:nvSpPr>
      <xdr:spPr>
        <a:xfrm>
          <a:off x="7626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85" name="n_4mainValue【市民会館】&#10;一人当たり面積"/>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27" name="楕円 526"/>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28" name="【一般廃棄物処理施設】&#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29" name="楕円 528"/>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30480</xdr:rowOff>
    </xdr:to>
    <xdr:cxnSp macro="">
      <xdr:nvCxnSpPr>
        <xdr:cNvPr id="530" name="直線コネクタ 529"/>
        <xdr:cNvCxnSpPr/>
      </xdr:nvCxnSpPr>
      <xdr:spPr>
        <a:xfrm>
          <a:off x="15481300" y="66860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1" name="楕円 530"/>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170906</xdr:rowOff>
    </xdr:to>
    <xdr:cxnSp macro="">
      <xdr:nvCxnSpPr>
        <xdr:cNvPr id="532" name="直線コネクタ 531"/>
        <xdr:cNvCxnSpPr/>
      </xdr:nvCxnSpPr>
      <xdr:spPr>
        <a:xfrm>
          <a:off x="14592300" y="66255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33" name="楕円 532"/>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110490</xdr:rowOff>
    </xdr:to>
    <xdr:cxnSp macro="">
      <xdr:nvCxnSpPr>
        <xdr:cNvPr id="534" name="直線コネクタ 533"/>
        <xdr:cNvCxnSpPr/>
      </xdr:nvCxnSpPr>
      <xdr:spPr>
        <a:xfrm>
          <a:off x="13703300" y="65602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35" name="楕円 534"/>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45176</xdr:rowOff>
    </xdr:to>
    <xdr:cxnSp macro="">
      <xdr:nvCxnSpPr>
        <xdr:cNvPr id="536" name="直線コネクタ 535"/>
        <xdr:cNvCxnSpPr/>
      </xdr:nvCxnSpPr>
      <xdr:spPr>
        <a:xfrm>
          <a:off x="12814300" y="648353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66783</xdr:rowOff>
    </xdr:from>
    <xdr:ext cx="405111" cy="259045"/>
    <xdr:sp macro="" textlink="">
      <xdr:nvSpPr>
        <xdr:cNvPr id="541" name="n_1mainValue【一般廃棄物処理施設】&#10;有形固定資産減価償却率"/>
        <xdr:cNvSpPr txBox="1"/>
      </xdr:nvSpPr>
      <xdr:spPr>
        <a:xfrm>
          <a:off x="15266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542" name="n_2mainValue【一般廃棄物処理施設】&#10;有形固定資産減価償却率"/>
        <xdr:cNvSpPr txBox="1"/>
      </xdr:nvSpPr>
      <xdr:spPr>
        <a:xfrm>
          <a:off x="14389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543" name="n_3mainValue【一般廃棄物処理施設】&#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4" name="n_4mainValue【一般廃棄物処理施設】&#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31919</xdr:rowOff>
    </xdr:from>
    <xdr:to>
      <xdr:col>116</xdr:col>
      <xdr:colOff>114300</xdr:colOff>
      <xdr:row>40</xdr:row>
      <xdr:rowOff>133519</xdr:rowOff>
    </xdr:to>
    <xdr:sp macro="" textlink="">
      <xdr:nvSpPr>
        <xdr:cNvPr id="584" name="楕円 583"/>
        <xdr:cNvSpPr/>
      </xdr:nvSpPr>
      <xdr:spPr>
        <a:xfrm>
          <a:off x="22110700" y="68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54796</xdr:rowOff>
    </xdr:from>
    <xdr:ext cx="599010" cy="259045"/>
    <xdr:sp macro="" textlink="">
      <xdr:nvSpPr>
        <xdr:cNvPr id="585" name="【一般廃棄物処理施設】&#10;一人当たり有形固定資産（償却資産）額該当値テキスト"/>
        <xdr:cNvSpPr txBox="1"/>
      </xdr:nvSpPr>
      <xdr:spPr>
        <a:xfrm>
          <a:off x="22199600" y="674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45658</xdr:rowOff>
    </xdr:from>
    <xdr:to>
      <xdr:col>112</xdr:col>
      <xdr:colOff>38100</xdr:colOff>
      <xdr:row>40</xdr:row>
      <xdr:rowOff>147258</xdr:rowOff>
    </xdr:to>
    <xdr:sp macro="" textlink="">
      <xdr:nvSpPr>
        <xdr:cNvPr id="586" name="楕円 585"/>
        <xdr:cNvSpPr/>
      </xdr:nvSpPr>
      <xdr:spPr>
        <a:xfrm>
          <a:off x="21272500" y="6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82719</xdr:rowOff>
    </xdr:from>
    <xdr:to>
      <xdr:col>116</xdr:col>
      <xdr:colOff>63500</xdr:colOff>
      <xdr:row>40</xdr:row>
      <xdr:rowOff>96458</xdr:rowOff>
    </xdr:to>
    <xdr:cxnSp macro="">
      <xdr:nvCxnSpPr>
        <xdr:cNvPr id="587" name="直線コネクタ 586"/>
        <xdr:cNvCxnSpPr/>
      </xdr:nvCxnSpPr>
      <xdr:spPr>
        <a:xfrm flipV="1">
          <a:off x="21323300" y="694071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48384</xdr:rowOff>
    </xdr:from>
    <xdr:to>
      <xdr:col>107</xdr:col>
      <xdr:colOff>101600</xdr:colOff>
      <xdr:row>40</xdr:row>
      <xdr:rowOff>149984</xdr:rowOff>
    </xdr:to>
    <xdr:sp macro="" textlink="">
      <xdr:nvSpPr>
        <xdr:cNvPr id="588" name="楕円 587"/>
        <xdr:cNvSpPr/>
      </xdr:nvSpPr>
      <xdr:spPr>
        <a:xfrm>
          <a:off x="20383500" y="69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96458</xdr:rowOff>
    </xdr:from>
    <xdr:to>
      <xdr:col>111</xdr:col>
      <xdr:colOff>177800</xdr:colOff>
      <xdr:row>40</xdr:row>
      <xdr:rowOff>99184</xdr:rowOff>
    </xdr:to>
    <xdr:cxnSp macro="">
      <xdr:nvCxnSpPr>
        <xdr:cNvPr id="589" name="直線コネクタ 588"/>
        <xdr:cNvCxnSpPr/>
      </xdr:nvCxnSpPr>
      <xdr:spPr>
        <a:xfrm flipV="1">
          <a:off x="20434300" y="695445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50771</xdr:rowOff>
    </xdr:from>
    <xdr:to>
      <xdr:col>102</xdr:col>
      <xdr:colOff>165100</xdr:colOff>
      <xdr:row>40</xdr:row>
      <xdr:rowOff>152371</xdr:rowOff>
    </xdr:to>
    <xdr:sp macro="" textlink="">
      <xdr:nvSpPr>
        <xdr:cNvPr id="590" name="楕円 589"/>
        <xdr:cNvSpPr/>
      </xdr:nvSpPr>
      <xdr:spPr>
        <a:xfrm>
          <a:off x="19494500" y="69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99184</xdr:rowOff>
    </xdr:from>
    <xdr:to>
      <xdr:col>107</xdr:col>
      <xdr:colOff>50800</xdr:colOff>
      <xdr:row>40</xdr:row>
      <xdr:rowOff>101571</xdr:rowOff>
    </xdr:to>
    <xdr:cxnSp macro="">
      <xdr:nvCxnSpPr>
        <xdr:cNvPr id="591" name="直線コネクタ 590"/>
        <xdr:cNvCxnSpPr/>
      </xdr:nvCxnSpPr>
      <xdr:spPr>
        <a:xfrm flipV="1">
          <a:off x="19545300" y="6957184"/>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55882</xdr:rowOff>
    </xdr:from>
    <xdr:to>
      <xdr:col>98</xdr:col>
      <xdr:colOff>38100</xdr:colOff>
      <xdr:row>40</xdr:row>
      <xdr:rowOff>157482</xdr:rowOff>
    </xdr:to>
    <xdr:sp macro="" textlink="">
      <xdr:nvSpPr>
        <xdr:cNvPr id="592" name="楕円 591"/>
        <xdr:cNvSpPr/>
      </xdr:nvSpPr>
      <xdr:spPr>
        <a:xfrm>
          <a:off x="18605500" y="6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101571</xdr:rowOff>
    </xdr:from>
    <xdr:to>
      <xdr:col>102</xdr:col>
      <xdr:colOff>114300</xdr:colOff>
      <xdr:row>40</xdr:row>
      <xdr:rowOff>106682</xdr:rowOff>
    </xdr:to>
    <xdr:cxnSp macro="">
      <xdr:nvCxnSpPr>
        <xdr:cNvPr id="593" name="直線コネクタ 592"/>
        <xdr:cNvCxnSpPr/>
      </xdr:nvCxnSpPr>
      <xdr:spPr>
        <a:xfrm flipV="1">
          <a:off x="18656300" y="6959571"/>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163785</xdr:rowOff>
    </xdr:from>
    <xdr:ext cx="599010" cy="259045"/>
    <xdr:sp macro="" textlink="">
      <xdr:nvSpPr>
        <xdr:cNvPr id="598" name="n_1mainValue【一般廃棄物処理施設】&#10;一人当たり有形固定資産（償却資産）額"/>
        <xdr:cNvSpPr txBox="1"/>
      </xdr:nvSpPr>
      <xdr:spPr>
        <a:xfrm>
          <a:off x="21011095" y="66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166511</xdr:rowOff>
    </xdr:from>
    <xdr:ext cx="599010" cy="259045"/>
    <xdr:sp macro="" textlink="">
      <xdr:nvSpPr>
        <xdr:cNvPr id="599" name="n_2mainValue【一般廃棄物処理施設】&#10;一人当たり有形固定資産（償却資産）額"/>
        <xdr:cNvSpPr txBox="1"/>
      </xdr:nvSpPr>
      <xdr:spPr>
        <a:xfrm>
          <a:off x="20134795" y="66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168898</xdr:rowOff>
    </xdr:from>
    <xdr:ext cx="599010" cy="259045"/>
    <xdr:sp macro="" textlink="">
      <xdr:nvSpPr>
        <xdr:cNvPr id="600" name="n_3mainValue【一般廃棄物処理施設】&#10;一人当たり有形固定資産（償却資産）額"/>
        <xdr:cNvSpPr txBox="1"/>
      </xdr:nvSpPr>
      <xdr:spPr>
        <a:xfrm>
          <a:off x="19245795" y="66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2559</xdr:rowOff>
    </xdr:from>
    <xdr:ext cx="599010" cy="259045"/>
    <xdr:sp macro="" textlink="">
      <xdr:nvSpPr>
        <xdr:cNvPr id="601" name="n_4mainValue【一般廃棄物処理施設】&#10;一人当たり有形固定資産（償却資産）額"/>
        <xdr:cNvSpPr txBox="1"/>
      </xdr:nvSpPr>
      <xdr:spPr>
        <a:xfrm>
          <a:off x="18356795" y="66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43" name="楕円 642"/>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44"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645" name="楕円 644"/>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93073</xdr:rowOff>
    </xdr:to>
    <xdr:cxnSp macro="">
      <xdr:nvCxnSpPr>
        <xdr:cNvPr id="646" name="直線コネクタ 645"/>
        <xdr:cNvCxnSpPr/>
      </xdr:nvCxnSpPr>
      <xdr:spPr>
        <a:xfrm>
          <a:off x="15481300" y="10505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47" name="楕円 646"/>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47353</xdr:rowOff>
    </xdr:to>
    <xdr:cxnSp macro="">
      <xdr:nvCxnSpPr>
        <xdr:cNvPr id="648" name="直線コネクタ 647"/>
        <xdr:cNvCxnSpPr/>
      </xdr:nvCxnSpPr>
      <xdr:spPr>
        <a:xfrm>
          <a:off x="14592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649" name="楕円 648"/>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61</xdr:row>
      <xdr:rowOff>3266</xdr:rowOff>
    </xdr:to>
    <xdr:cxnSp macro="">
      <xdr:nvCxnSpPr>
        <xdr:cNvPr id="650" name="直線コネクタ 649"/>
        <xdr:cNvCxnSpPr/>
      </xdr:nvCxnSpPr>
      <xdr:spPr>
        <a:xfrm>
          <a:off x="13703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651" name="楕円 650"/>
        <xdr:cNvSpPr/>
      </xdr:nvSpPr>
      <xdr:spPr>
        <a:xfrm>
          <a:off x="1276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104503</xdr:rowOff>
    </xdr:from>
    <xdr:to>
      <xdr:col>71</xdr:col>
      <xdr:colOff>177800</xdr:colOff>
      <xdr:row>60</xdr:row>
      <xdr:rowOff>128996</xdr:rowOff>
    </xdr:to>
    <xdr:cxnSp macro="">
      <xdr:nvCxnSpPr>
        <xdr:cNvPr id="652" name="直線コネクタ 651"/>
        <xdr:cNvCxnSpPr/>
      </xdr:nvCxnSpPr>
      <xdr:spPr>
        <a:xfrm>
          <a:off x="12814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657"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58"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59" name="n_3mainValue【保健センター・保健所】&#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660" name="n_4main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98" name="楕円 697"/>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99" name="【保健センター・保健所】&#10;一人当たり面積該当値テキスト"/>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0" name="楕円 699"/>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93726</xdr:rowOff>
    </xdr:to>
    <xdr:cxnSp macro="">
      <xdr:nvCxnSpPr>
        <xdr:cNvPr id="701" name="直線コネクタ 700"/>
        <xdr:cNvCxnSpPr/>
      </xdr:nvCxnSpPr>
      <xdr:spPr>
        <a:xfrm>
          <a:off x="21323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702" name="楕円 701"/>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98298</xdr:rowOff>
    </xdr:to>
    <xdr:cxnSp macro="">
      <xdr:nvCxnSpPr>
        <xdr:cNvPr id="703" name="直線コネクタ 702"/>
        <xdr:cNvCxnSpPr/>
      </xdr:nvCxnSpPr>
      <xdr:spPr>
        <a:xfrm flipV="1">
          <a:off x="20434300" y="1089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04" name="楕円 703"/>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705" name="直線コネクタ 704"/>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6" name="楕円 705"/>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707" name="直線コネクタ 706"/>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712"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713"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4"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5"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3629</xdr:rowOff>
    </xdr:from>
    <xdr:to>
      <xdr:col>85</xdr:col>
      <xdr:colOff>177800</xdr:colOff>
      <xdr:row>85</xdr:row>
      <xdr:rowOff>105229</xdr:rowOff>
    </xdr:to>
    <xdr:sp macro="" textlink="">
      <xdr:nvSpPr>
        <xdr:cNvPr id="757" name="楕円 756"/>
        <xdr:cNvSpPr/>
      </xdr:nvSpPr>
      <xdr:spPr>
        <a:xfrm>
          <a:off x="162687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153506</xdr:rowOff>
    </xdr:from>
    <xdr:ext cx="405111" cy="259045"/>
    <xdr:sp macro="" textlink="">
      <xdr:nvSpPr>
        <xdr:cNvPr id="758" name="【消防施設】&#10;有形固定資産減価償却率該当値テキスト"/>
        <xdr:cNvSpPr txBox="1"/>
      </xdr:nvSpPr>
      <xdr:spPr>
        <a:xfrm>
          <a:off x="16357600"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759" name="楕円 758"/>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41366</xdr:rowOff>
    </xdr:from>
    <xdr:to>
      <xdr:col>85</xdr:col>
      <xdr:colOff>127000</xdr:colOff>
      <xdr:row>85</xdr:row>
      <xdr:rowOff>54429</xdr:rowOff>
    </xdr:to>
    <xdr:cxnSp macro="">
      <xdr:nvCxnSpPr>
        <xdr:cNvPr id="760" name="直線コネクタ 759"/>
        <xdr:cNvCxnSpPr/>
      </xdr:nvCxnSpPr>
      <xdr:spPr>
        <a:xfrm>
          <a:off x="15481300" y="146146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126093</xdr:rowOff>
    </xdr:from>
    <xdr:to>
      <xdr:col>76</xdr:col>
      <xdr:colOff>165100</xdr:colOff>
      <xdr:row>85</xdr:row>
      <xdr:rowOff>56243</xdr:rowOff>
    </xdr:to>
    <xdr:sp macro="" textlink="">
      <xdr:nvSpPr>
        <xdr:cNvPr id="761" name="楕円 760"/>
        <xdr:cNvSpPr/>
      </xdr:nvSpPr>
      <xdr:spPr>
        <a:xfrm>
          <a:off x="14541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5443</xdr:rowOff>
    </xdr:from>
    <xdr:to>
      <xdr:col>81</xdr:col>
      <xdr:colOff>50800</xdr:colOff>
      <xdr:row>85</xdr:row>
      <xdr:rowOff>41366</xdr:rowOff>
    </xdr:to>
    <xdr:cxnSp macro="">
      <xdr:nvCxnSpPr>
        <xdr:cNvPr id="762" name="直線コネクタ 761"/>
        <xdr:cNvCxnSpPr/>
      </xdr:nvCxnSpPr>
      <xdr:spPr>
        <a:xfrm>
          <a:off x="14592300" y="145786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763" name="楕円 762"/>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5443</xdr:rowOff>
    </xdr:to>
    <xdr:cxnSp macro="">
      <xdr:nvCxnSpPr>
        <xdr:cNvPr id="764" name="直線コネクタ 763"/>
        <xdr:cNvCxnSpPr/>
      </xdr:nvCxnSpPr>
      <xdr:spPr>
        <a:xfrm>
          <a:off x="13703300" y="145574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765" name="楕円 764"/>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84</xdr:row>
      <xdr:rowOff>155666</xdr:rowOff>
    </xdr:to>
    <xdr:cxnSp macro="">
      <xdr:nvCxnSpPr>
        <xdr:cNvPr id="766" name="直線コネクタ 765"/>
        <xdr:cNvCxnSpPr/>
      </xdr:nvCxnSpPr>
      <xdr:spPr>
        <a:xfrm>
          <a:off x="12814300" y="1455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771" name="n_1mainValue【消防施設】&#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47370</xdr:rowOff>
    </xdr:from>
    <xdr:ext cx="405111" cy="259045"/>
    <xdr:sp macro="" textlink="">
      <xdr:nvSpPr>
        <xdr:cNvPr id="772" name="n_2mainValue【消防施設】&#10;有形固定資産減価償却率"/>
        <xdr:cNvSpPr txBox="1"/>
      </xdr:nvSpPr>
      <xdr:spPr>
        <a:xfrm>
          <a:off x="14389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773" name="n_3mainValue【消防施設】&#10;有形固定資産減価償却率"/>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774" name="n_4mainValue【消防施設】&#10;有形固定資産減価償却率"/>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812" name="楕円 811"/>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813"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814" name="楕円 813"/>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26670</xdr:rowOff>
    </xdr:to>
    <xdr:cxnSp macro="">
      <xdr:nvCxnSpPr>
        <xdr:cNvPr id="815" name="直線コネクタ 814"/>
        <xdr:cNvCxnSpPr/>
      </xdr:nvCxnSpPr>
      <xdr:spPr>
        <a:xfrm flipV="1">
          <a:off x="21323300" y="14243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16" name="楕円 815"/>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817" name="直線コネクタ 816"/>
        <xdr:cNvCxnSpPr/>
      </xdr:nvCxnSpPr>
      <xdr:spPr>
        <a:xfrm flipV="1">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818" name="楕円 817"/>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819" name="直線コネクタ 818"/>
        <xdr:cNvCxnSpPr/>
      </xdr:nvCxnSpPr>
      <xdr:spPr>
        <a:xfrm flipV="1">
          <a:off x="19545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0" name="楕円 819"/>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49530</xdr:rowOff>
    </xdr:to>
    <xdr:cxnSp macro="">
      <xdr:nvCxnSpPr>
        <xdr:cNvPr id="821" name="直線コネクタ 820"/>
        <xdr:cNvCxnSpPr/>
      </xdr:nvCxnSpPr>
      <xdr:spPr>
        <a:xfrm flipV="1">
          <a:off x="18656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826"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27"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828" name="n_3mainValue【消防施設】&#10;一人当たり面積"/>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29"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871" name="楕円 870"/>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872" name="【庁舎】&#10;有形固定資産減価償却率該当値テキスト"/>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873" name="楕円 872"/>
        <xdr:cNvSpPr/>
      </xdr:nvSpPr>
      <xdr:spPr>
        <a:xfrm>
          <a:off x="1543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149679</xdr:rowOff>
    </xdr:to>
    <xdr:cxnSp macro="">
      <xdr:nvCxnSpPr>
        <xdr:cNvPr id="874" name="直線コネクタ 873"/>
        <xdr:cNvCxnSpPr/>
      </xdr:nvCxnSpPr>
      <xdr:spPr>
        <a:xfrm>
          <a:off x="15481300" y="182923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75" name="楕円 874"/>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118655</xdr:rowOff>
    </xdr:to>
    <xdr:cxnSp macro="">
      <xdr:nvCxnSpPr>
        <xdr:cNvPr id="876" name="直線コネクタ 875"/>
        <xdr:cNvCxnSpPr/>
      </xdr:nvCxnSpPr>
      <xdr:spPr>
        <a:xfrm>
          <a:off x="14592300" y="182694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77" name="楕円 876"/>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167639</xdr:rowOff>
    </xdr:to>
    <xdr:cxnSp macro="">
      <xdr:nvCxnSpPr>
        <xdr:cNvPr id="878" name="直線コネクタ 877"/>
        <xdr:cNvCxnSpPr/>
      </xdr:nvCxnSpPr>
      <xdr:spPr>
        <a:xfrm flipV="1">
          <a:off x="13703300" y="18269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879" name="楕円 878"/>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106</xdr:row>
      <xdr:rowOff>167639</xdr:rowOff>
    </xdr:to>
    <xdr:cxnSp macro="">
      <xdr:nvCxnSpPr>
        <xdr:cNvPr id="880" name="直線コネクタ 879"/>
        <xdr:cNvCxnSpPr/>
      </xdr:nvCxnSpPr>
      <xdr:spPr>
        <a:xfrm>
          <a:off x="12814300" y="183135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885" name="n_1mainValue【庁舎】&#10;有形固定資産減価償却率"/>
        <xdr:cNvSpPr txBox="1"/>
      </xdr:nvSpPr>
      <xdr:spPr>
        <a:xfrm>
          <a:off x="15266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86" name="n_2mainValue【庁舎】&#10;有形固定資産減価償却率"/>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87" name="n_3mainValue【庁舎】&#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888" name="n_4mainValue【庁舎】&#10;有形固定資産減価償却率"/>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930" name="楕円 929"/>
        <xdr:cNvSpPr/>
      </xdr:nvSpPr>
      <xdr:spPr>
        <a:xfrm>
          <a:off x="221107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931" name="【庁舎】&#10;一人当たり面積該当値テキスト"/>
        <xdr:cNvSpPr txBox="1"/>
      </xdr:nvSpPr>
      <xdr:spPr>
        <a:xfrm>
          <a:off x="22199600" y="169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62956</xdr:rowOff>
    </xdr:from>
    <xdr:to>
      <xdr:col>112</xdr:col>
      <xdr:colOff>38100</xdr:colOff>
      <xdr:row>99</xdr:row>
      <xdr:rowOff>164556</xdr:rowOff>
    </xdr:to>
    <xdr:sp macro="" textlink="">
      <xdr:nvSpPr>
        <xdr:cNvPr id="932" name="楕円 931"/>
        <xdr:cNvSpPr/>
      </xdr:nvSpPr>
      <xdr:spPr>
        <a:xfrm>
          <a:off x="212725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113756</xdr:rowOff>
    </xdr:to>
    <xdr:cxnSp macro="">
      <xdr:nvCxnSpPr>
        <xdr:cNvPr id="933" name="直線コネクタ 932"/>
        <xdr:cNvCxnSpPr/>
      </xdr:nvCxnSpPr>
      <xdr:spPr>
        <a:xfrm flipV="1">
          <a:off x="21323300" y="170579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154395</xdr:rowOff>
    </xdr:from>
    <xdr:to>
      <xdr:col>107</xdr:col>
      <xdr:colOff>101600</xdr:colOff>
      <xdr:row>100</xdr:row>
      <xdr:rowOff>84545</xdr:rowOff>
    </xdr:to>
    <xdr:sp macro="" textlink="">
      <xdr:nvSpPr>
        <xdr:cNvPr id="934" name="楕円 933"/>
        <xdr:cNvSpPr/>
      </xdr:nvSpPr>
      <xdr:spPr>
        <a:xfrm>
          <a:off x="2038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113756</xdr:rowOff>
    </xdr:from>
    <xdr:to>
      <xdr:col>111</xdr:col>
      <xdr:colOff>177800</xdr:colOff>
      <xdr:row>100</xdr:row>
      <xdr:rowOff>33745</xdr:rowOff>
    </xdr:to>
    <xdr:cxnSp macro="">
      <xdr:nvCxnSpPr>
        <xdr:cNvPr id="935" name="直線コネクタ 934"/>
        <xdr:cNvCxnSpPr/>
      </xdr:nvCxnSpPr>
      <xdr:spPr>
        <a:xfrm flipV="1">
          <a:off x="20434300" y="170873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2539</xdr:rowOff>
    </xdr:from>
    <xdr:to>
      <xdr:col>102</xdr:col>
      <xdr:colOff>165100</xdr:colOff>
      <xdr:row>100</xdr:row>
      <xdr:rowOff>104139</xdr:rowOff>
    </xdr:to>
    <xdr:sp macro="" textlink="">
      <xdr:nvSpPr>
        <xdr:cNvPr id="936" name="楕円 935"/>
        <xdr:cNvSpPr/>
      </xdr:nvSpPr>
      <xdr:spPr>
        <a:xfrm>
          <a:off x="19494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33745</xdr:rowOff>
    </xdr:from>
    <xdr:to>
      <xdr:col>107</xdr:col>
      <xdr:colOff>50800</xdr:colOff>
      <xdr:row>100</xdr:row>
      <xdr:rowOff>53339</xdr:rowOff>
    </xdr:to>
    <xdr:cxnSp macro="">
      <xdr:nvCxnSpPr>
        <xdr:cNvPr id="937" name="直線コネクタ 936"/>
        <xdr:cNvCxnSpPr/>
      </xdr:nvCxnSpPr>
      <xdr:spPr>
        <a:xfrm flipV="1">
          <a:off x="19545300" y="17178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31931</xdr:rowOff>
    </xdr:from>
    <xdr:to>
      <xdr:col>98</xdr:col>
      <xdr:colOff>38100</xdr:colOff>
      <xdr:row>100</xdr:row>
      <xdr:rowOff>133531</xdr:rowOff>
    </xdr:to>
    <xdr:sp macro="" textlink="">
      <xdr:nvSpPr>
        <xdr:cNvPr id="938" name="楕円 937"/>
        <xdr:cNvSpPr/>
      </xdr:nvSpPr>
      <xdr:spPr>
        <a:xfrm>
          <a:off x="18605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53339</xdr:rowOff>
    </xdr:from>
    <xdr:to>
      <xdr:col>102</xdr:col>
      <xdr:colOff>114300</xdr:colOff>
      <xdr:row>100</xdr:row>
      <xdr:rowOff>82731</xdr:rowOff>
    </xdr:to>
    <xdr:cxnSp macro="">
      <xdr:nvCxnSpPr>
        <xdr:cNvPr id="939" name="直線コネクタ 938"/>
        <xdr:cNvCxnSpPr/>
      </xdr:nvCxnSpPr>
      <xdr:spPr>
        <a:xfrm flipV="1">
          <a:off x="18656300" y="17198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9633</xdr:rowOff>
    </xdr:from>
    <xdr:ext cx="469744" cy="259045"/>
    <xdr:sp macro="" textlink="">
      <xdr:nvSpPr>
        <xdr:cNvPr id="944" name="n_1mainValue【庁舎】&#10;一人当たり面積"/>
        <xdr:cNvSpPr txBox="1"/>
      </xdr:nvSpPr>
      <xdr:spPr>
        <a:xfrm>
          <a:off x="21075727" y="168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101072</xdr:rowOff>
    </xdr:from>
    <xdr:ext cx="469744" cy="259045"/>
    <xdr:sp macro="" textlink="">
      <xdr:nvSpPr>
        <xdr:cNvPr id="945" name="n_2mainValue【庁舎】&#10;一人当たり面積"/>
        <xdr:cNvSpPr txBox="1"/>
      </xdr:nvSpPr>
      <xdr:spPr>
        <a:xfrm>
          <a:off x="20199427" y="169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120666</xdr:rowOff>
    </xdr:from>
    <xdr:ext cx="469744" cy="259045"/>
    <xdr:sp macro="" textlink="">
      <xdr:nvSpPr>
        <xdr:cNvPr id="946" name="n_3mainValue【庁舎】&#10;一人当たり面積"/>
        <xdr:cNvSpPr txBox="1"/>
      </xdr:nvSpPr>
      <xdr:spPr>
        <a:xfrm>
          <a:off x="19310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150058</xdr:rowOff>
    </xdr:from>
    <xdr:ext cx="469744" cy="259045"/>
    <xdr:sp macro="" textlink="">
      <xdr:nvSpPr>
        <xdr:cNvPr id="947" name="n_4mainValue【庁舎】&#10;一人当たり面積"/>
        <xdr:cNvSpPr txBox="1"/>
      </xdr:nvSpPr>
      <xdr:spPr>
        <a:xfrm>
          <a:off x="18421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類似団体と比較して、特に有形固定資産減価償却率が高くなっている施設は福祉施設、消防施設、庁舎であり、特に低くなっている施設は図書館である。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庁舎については、本庁舎・支所庁舎を含め建築年から概ね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年以上経過しており、建て替えや長寿命化対策工事等を検討せざるを得ない状況となっている。市民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人あたりの面積も類似団体と比べて極めて大きいことから、庁舎の統廃合も視野に入れて検討する必要がある。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老朽化が進んでいる福祉施設については、施設の民間譲渡等を検討している。また、消防施設については、市内全域に点在する消防ポンプ車庫等の統廃合を進めている。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図書館については、老朽化していた浜田図書館と三隅図書館を平成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年度にそれぞれ新しい施設に新築建替したため、有形固定資産減価償却率が低くなっている。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81"/>
      <c r="DK1" s="181"/>
      <c r="DL1" s="181"/>
      <c r="DM1" s="181"/>
      <c r="DN1" s="181"/>
      <c r="DO1" s="181"/>
    </row>
    <row r="2" spans="1:119" ht="24.75" thickBot="1" x14ac:dyDescent="0.2">
      <c r="B2" s="182" t="s">
        <v>83</v>
      </c>
      <c r="C2" s="182"/>
      <c r="D2" s="183"/>
    </row>
    <row r="3" spans="1:119" ht="18.75" customHeight="1" thickBot="1" x14ac:dyDescent="0.2">
      <c r="A3" s="181"/>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15">
      <c r="A4" s="181"/>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42103833</v>
      </c>
      <c r="BO4" s="487"/>
      <c r="BP4" s="487"/>
      <c r="BQ4" s="487"/>
      <c r="BR4" s="487"/>
      <c r="BS4" s="487"/>
      <c r="BT4" s="487"/>
      <c r="BU4" s="488"/>
      <c r="BV4" s="486">
        <v>42372365</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5.4</v>
      </c>
      <c r="CU4" s="627"/>
      <c r="CV4" s="627"/>
      <c r="CW4" s="627"/>
      <c r="CX4" s="627"/>
      <c r="CY4" s="627"/>
      <c r="CZ4" s="627"/>
      <c r="DA4" s="628"/>
      <c r="DB4" s="626">
        <v>5.2</v>
      </c>
      <c r="DC4" s="627"/>
      <c r="DD4" s="627"/>
      <c r="DE4" s="627"/>
      <c r="DF4" s="627"/>
      <c r="DG4" s="627"/>
      <c r="DH4" s="627"/>
      <c r="DI4" s="628"/>
    </row>
    <row r="5" spans="1:119" ht="18.75" customHeight="1" x14ac:dyDescent="0.15">
      <c r="A5" s="181"/>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40703785</v>
      </c>
      <c r="BO5" s="458"/>
      <c r="BP5" s="458"/>
      <c r="BQ5" s="458"/>
      <c r="BR5" s="458"/>
      <c r="BS5" s="458"/>
      <c r="BT5" s="458"/>
      <c r="BU5" s="459"/>
      <c r="BV5" s="457">
        <v>40962909</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94.3</v>
      </c>
      <c r="CU5" s="455"/>
      <c r="CV5" s="455"/>
      <c r="CW5" s="455"/>
      <c r="CX5" s="455"/>
      <c r="CY5" s="455"/>
      <c r="CZ5" s="455"/>
      <c r="DA5" s="456"/>
      <c r="DB5" s="454">
        <v>88.9</v>
      </c>
      <c r="DC5" s="455"/>
      <c r="DD5" s="455"/>
      <c r="DE5" s="455"/>
      <c r="DF5" s="455"/>
      <c r="DG5" s="455"/>
      <c r="DH5" s="455"/>
      <c r="DI5" s="456"/>
    </row>
    <row r="6" spans="1:119" ht="18.75" customHeight="1" x14ac:dyDescent="0.15">
      <c r="A6" s="181"/>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104</v>
      </c>
      <c r="AV6" s="516"/>
      <c r="AW6" s="516"/>
      <c r="AX6" s="516"/>
      <c r="AY6" s="471" t="s">
        <v>105</v>
      </c>
      <c r="AZ6" s="472"/>
      <c r="BA6" s="472"/>
      <c r="BB6" s="472"/>
      <c r="BC6" s="472"/>
      <c r="BD6" s="472"/>
      <c r="BE6" s="472"/>
      <c r="BF6" s="472"/>
      <c r="BG6" s="472"/>
      <c r="BH6" s="472"/>
      <c r="BI6" s="472"/>
      <c r="BJ6" s="472"/>
      <c r="BK6" s="472"/>
      <c r="BL6" s="472"/>
      <c r="BM6" s="473"/>
      <c r="BN6" s="457">
        <v>1400048</v>
      </c>
      <c r="BO6" s="458"/>
      <c r="BP6" s="458"/>
      <c r="BQ6" s="458"/>
      <c r="BR6" s="458"/>
      <c r="BS6" s="458"/>
      <c r="BT6" s="458"/>
      <c r="BU6" s="459"/>
      <c r="BV6" s="457">
        <v>1409456</v>
      </c>
      <c r="BW6" s="458"/>
      <c r="BX6" s="458"/>
      <c r="BY6" s="458"/>
      <c r="BZ6" s="458"/>
      <c r="CA6" s="458"/>
      <c r="CB6" s="458"/>
      <c r="CC6" s="459"/>
      <c r="CD6" s="497" t="s">
        <v>106</v>
      </c>
      <c r="CE6" s="417"/>
      <c r="CF6" s="417"/>
      <c r="CG6" s="417"/>
      <c r="CH6" s="417"/>
      <c r="CI6" s="417"/>
      <c r="CJ6" s="417"/>
      <c r="CK6" s="417"/>
      <c r="CL6" s="417"/>
      <c r="CM6" s="417"/>
      <c r="CN6" s="417"/>
      <c r="CO6" s="417"/>
      <c r="CP6" s="417"/>
      <c r="CQ6" s="417"/>
      <c r="CR6" s="417"/>
      <c r="CS6" s="498"/>
      <c r="CT6" s="600">
        <v>95.5</v>
      </c>
      <c r="CU6" s="601"/>
      <c r="CV6" s="601"/>
      <c r="CW6" s="601"/>
      <c r="CX6" s="601"/>
      <c r="CY6" s="601"/>
      <c r="CZ6" s="601"/>
      <c r="DA6" s="602"/>
      <c r="DB6" s="600">
        <v>92.8</v>
      </c>
      <c r="DC6" s="601"/>
      <c r="DD6" s="601"/>
      <c r="DE6" s="601"/>
      <c r="DF6" s="601"/>
      <c r="DG6" s="601"/>
      <c r="DH6" s="601"/>
      <c r="DI6" s="602"/>
    </row>
    <row r="7" spans="1:119" ht="18.75" customHeight="1" x14ac:dyDescent="0.15">
      <c r="A7" s="181"/>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107</v>
      </c>
      <c r="AN7" s="414"/>
      <c r="AO7" s="414"/>
      <c r="AP7" s="414"/>
      <c r="AQ7" s="414"/>
      <c r="AR7" s="414"/>
      <c r="AS7" s="414"/>
      <c r="AT7" s="415"/>
      <c r="AU7" s="515" t="s">
        <v>108</v>
      </c>
      <c r="AV7" s="516"/>
      <c r="AW7" s="516"/>
      <c r="AX7" s="516"/>
      <c r="AY7" s="471" t="s">
        <v>109</v>
      </c>
      <c r="AZ7" s="472"/>
      <c r="BA7" s="472"/>
      <c r="BB7" s="472"/>
      <c r="BC7" s="472"/>
      <c r="BD7" s="472"/>
      <c r="BE7" s="472"/>
      <c r="BF7" s="472"/>
      <c r="BG7" s="472"/>
      <c r="BH7" s="472"/>
      <c r="BI7" s="472"/>
      <c r="BJ7" s="472"/>
      <c r="BK7" s="472"/>
      <c r="BL7" s="472"/>
      <c r="BM7" s="473"/>
      <c r="BN7" s="457">
        <v>295044</v>
      </c>
      <c r="BO7" s="458"/>
      <c r="BP7" s="458"/>
      <c r="BQ7" s="458"/>
      <c r="BR7" s="458"/>
      <c r="BS7" s="458"/>
      <c r="BT7" s="458"/>
      <c r="BU7" s="459"/>
      <c r="BV7" s="457">
        <v>323682</v>
      </c>
      <c r="BW7" s="458"/>
      <c r="BX7" s="458"/>
      <c r="BY7" s="458"/>
      <c r="BZ7" s="458"/>
      <c r="CA7" s="458"/>
      <c r="CB7" s="458"/>
      <c r="CC7" s="459"/>
      <c r="CD7" s="497" t="s">
        <v>110</v>
      </c>
      <c r="CE7" s="417"/>
      <c r="CF7" s="417"/>
      <c r="CG7" s="417"/>
      <c r="CH7" s="417"/>
      <c r="CI7" s="417"/>
      <c r="CJ7" s="417"/>
      <c r="CK7" s="417"/>
      <c r="CL7" s="417"/>
      <c r="CM7" s="417"/>
      <c r="CN7" s="417"/>
      <c r="CO7" s="417"/>
      <c r="CP7" s="417"/>
      <c r="CQ7" s="417"/>
      <c r="CR7" s="417"/>
      <c r="CS7" s="498"/>
      <c r="CT7" s="457">
        <v>20344889</v>
      </c>
      <c r="CU7" s="458"/>
      <c r="CV7" s="458"/>
      <c r="CW7" s="458"/>
      <c r="CX7" s="458"/>
      <c r="CY7" s="458"/>
      <c r="CZ7" s="458"/>
      <c r="DA7" s="459"/>
      <c r="DB7" s="457">
        <v>20956482</v>
      </c>
      <c r="DC7" s="458"/>
      <c r="DD7" s="458"/>
      <c r="DE7" s="458"/>
      <c r="DF7" s="458"/>
      <c r="DG7" s="458"/>
      <c r="DH7" s="458"/>
      <c r="DI7" s="459"/>
    </row>
    <row r="8" spans="1:119" ht="18.75" customHeight="1" thickBot="1" x14ac:dyDescent="0.2">
      <c r="A8" s="181"/>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111</v>
      </c>
      <c r="AN8" s="414"/>
      <c r="AO8" s="414"/>
      <c r="AP8" s="414"/>
      <c r="AQ8" s="414"/>
      <c r="AR8" s="414"/>
      <c r="AS8" s="414"/>
      <c r="AT8" s="415"/>
      <c r="AU8" s="515" t="s">
        <v>104</v>
      </c>
      <c r="AV8" s="516"/>
      <c r="AW8" s="516"/>
      <c r="AX8" s="516"/>
      <c r="AY8" s="471" t="s">
        <v>112</v>
      </c>
      <c r="AZ8" s="472"/>
      <c r="BA8" s="472"/>
      <c r="BB8" s="472"/>
      <c r="BC8" s="472"/>
      <c r="BD8" s="472"/>
      <c r="BE8" s="472"/>
      <c r="BF8" s="472"/>
      <c r="BG8" s="472"/>
      <c r="BH8" s="472"/>
      <c r="BI8" s="472"/>
      <c r="BJ8" s="472"/>
      <c r="BK8" s="472"/>
      <c r="BL8" s="472"/>
      <c r="BM8" s="473"/>
      <c r="BN8" s="457">
        <v>1105004</v>
      </c>
      <c r="BO8" s="458"/>
      <c r="BP8" s="458"/>
      <c r="BQ8" s="458"/>
      <c r="BR8" s="458"/>
      <c r="BS8" s="458"/>
      <c r="BT8" s="458"/>
      <c r="BU8" s="459"/>
      <c r="BV8" s="457">
        <v>1085774</v>
      </c>
      <c r="BW8" s="458"/>
      <c r="BX8" s="458"/>
      <c r="BY8" s="458"/>
      <c r="BZ8" s="458"/>
      <c r="CA8" s="458"/>
      <c r="CB8" s="458"/>
      <c r="CC8" s="459"/>
      <c r="CD8" s="497" t="s">
        <v>113</v>
      </c>
      <c r="CE8" s="417"/>
      <c r="CF8" s="417"/>
      <c r="CG8" s="417"/>
      <c r="CH8" s="417"/>
      <c r="CI8" s="417"/>
      <c r="CJ8" s="417"/>
      <c r="CK8" s="417"/>
      <c r="CL8" s="417"/>
      <c r="CM8" s="417"/>
      <c r="CN8" s="417"/>
      <c r="CO8" s="417"/>
      <c r="CP8" s="417"/>
      <c r="CQ8" s="417"/>
      <c r="CR8" s="417"/>
      <c r="CS8" s="498"/>
      <c r="CT8" s="560">
        <v>0.38</v>
      </c>
      <c r="CU8" s="561"/>
      <c r="CV8" s="561"/>
      <c r="CW8" s="561"/>
      <c r="CX8" s="561"/>
      <c r="CY8" s="561"/>
      <c r="CZ8" s="561"/>
      <c r="DA8" s="562"/>
      <c r="DB8" s="560">
        <v>0.39</v>
      </c>
      <c r="DC8" s="561"/>
      <c r="DD8" s="561"/>
      <c r="DE8" s="561"/>
      <c r="DF8" s="561"/>
      <c r="DG8" s="561"/>
      <c r="DH8" s="561"/>
      <c r="DI8" s="562"/>
    </row>
    <row r="9" spans="1:119" ht="18.75" customHeight="1" thickBot="1" x14ac:dyDescent="0.2">
      <c r="A9" s="181"/>
      <c r="B9" s="589" t="s">
        <v>114</v>
      </c>
      <c r="C9" s="590"/>
      <c r="D9" s="590"/>
      <c r="E9" s="590"/>
      <c r="F9" s="590"/>
      <c r="G9" s="590"/>
      <c r="H9" s="590"/>
      <c r="I9" s="590"/>
      <c r="J9" s="590"/>
      <c r="K9" s="508"/>
      <c r="L9" s="591" t="s">
        <v>115</v>
      </c>
      <c r="M9" s="592"/>
      <c r="N9" s="592"/>
      <c r="O9" s="592"/>
      <c r="P9" s="592"/>
      <c r="Q9" s="593"/>
      <c r="R9" s="594">
        <v>54592</v>
      </c>
      <c r="S9" s="595"/>
      <c r="T9" s="595"/>
      <c r="U9" s="595"/>
      <c r="V9" s="596"/>
      <c r="W9" s="526" t="s">
        <v>116</v>
      </c>
      <c r="X9" s="527"/>
      <c r="Y9" s="527"/>
      <c r="Z9" s="527"/>
      <c r="AA9" s="527"/>
      <c r="AB9" s="527"/>
      <c r="AC9" s="527"/>
      <c r="AD9" s="527"/>
      <c r="AE9" s="527"/>
      <c r="AF9" s="527"/>
      <c r="AG9" s="527"/>
      <c r="AH9" s="527"/>
      <c r="AI9" s="527"/>
      <c r="AJ9" s="527"/>
      <c r="AK9" s="527"/>
      <c r="AL9" s="597"/>
      <c r="AM9" s="514" t="s">
        <v>117</v>
      </c>
      <c r="AN9" s="414"/>
      <c r="AO9" s="414"/>
      <c r="AP9" s="414"/>
      <c r="AQ9" s="414"/>
      <c r="AR9" s="414"/>
      <c r="AS9" s="414"/>
      <c r="AT9" s="415"/>
      <c r="AU9" s="515" t="s">
        <v>96</v>
      </c>
      <c r="AV9" s="516"/>
      <c r="AW9" s="516"/>
      <c r="AX9" s="516"/>
      <c r="AY9" s="471" t="s">
        <v>118</v>
      </c>
      <c r="AZ9" s="472"/>
      <c r="BA9" s="472"/>
      <c r="BB9" s="472"/>
      <c r="BC9" s="472"/>
      <c r="BD9" s="472"/>
      <c r="BE9" s="472"/>
      <c r="BF9" s="472"/>
      <c r="BG9" s="472"/>
      <c r="BH9" s="472"/>
      <c r="BI9" s="472"/>
      <c r="BJ9" s="472"/>
      <c r="BK9" s="472"/>
      <c r="BL9" s="472"/>
      <c r="BM9" s="473"/>
      <c r="BN9" s="457">
        <v>19230</v>
      </c>
      <c r="BO9" s="458"/>
      <c r="BP9" s="458"/>
      <c r="BQ9" s="458"/>
      <c r="BR9" s="458"/>
      <c r="BS9" s="458"/>
      <c r="BT9" s="458"/>
      <c r="BU9" s="459"/>
      <c r="BV9" s="457">
        <v>420483</v>
      </c>
      <c r="BW9" s="458"/>
      <c r="BX9" s="458"/>
      <c r="BY9" s="458"/>
      <c r="BZ9" s="458"/>
      <c r="CA9" s="458"/>
      <c r="CB9" s="458"/>
      <c r="CC9" s="459"/>
      <c r="CD9" s="497" t="s">
        <v>119</v>
      </c>
      <c r="CE9" s="417"/>
      <c r="CF9" s="417"/>
      <c r="CG9" s="417"/>
      <c r="CH9" s="417"/>
      <c r="CI9" s="417"/>
      <c r="CJ9" s="417"/>
      <c r="CK9" s="417"/>
      <c r="CL9" s="417"/>
      <c r="CM9" s="417"/>
      <c r="CN9" s="417"/>
      <c r="CO9" s="417"/>
      <c r="CP9" s="417"/>
      <c r="CQ9" s="417"/>
      <c r="CR9" s="417"/>
      <c r="CS9" s="498"/>
      <c r="CT9" s="454">
        <v>23.5</v>
      </c>
      <c r="CU9" s="455"/>
      <c r="CV9" s="455"/>
      <c r="CW9" s="455"/>
      <c r="CX9" s="455"/>
      <c r="CY9" s="455"/>
      <c r="CZ9" s="455"/>
      <c r="DA9" s="456"/>
      <c r="DB9" s="454">
        <v>23.5</v>
      </c>
      <c r="DC9" s="455"/>
      <c r="DD9" s="455"/>
      <c r="DE9" s="455"/>
      <c r="DF9" s="455"/>
      <c r="DG9" s="455"/>
      <c r="DH9" s="455"/>
      <c r="DI9" s="456"/>
    </row>
    <row r="10" spans="1:119" ht="18.75" customHeight="1" thickBot="1" x14ac:dyDescent="0.2">
      <c r="A10" s="181"/>
      <c r="B10" s="589"/>
      <c r="C10" s="590"/>
      <c r="D10" s="590"/>
      <c r="E10" s="590"/>
      <c r="F10" s="590"/>
      <c r="G10" s="590"/>
      <c r="H10" s="590"/>
      <c r="I10" s="590"/>
      <c r="J10" s="590"/>
      <c r="K10" s="508"/>
      <c r="L10" s="413" t="s">
        <v>120</v>
      </c>
      <c r="M10" s="414"/>
      <c r="N10" s="414"/>
      <c r="O10" s="414"/>
      <c r="P10" s="414"/>
      <c r="Q10" s="415"/>
      <c r="R10" s="410">
        <v>58105</v>
      </c>
      <c r="S10" s="411"/>
      <c r="T10" s="411"/>
      <c r="U10" s="411"/>
      <c r="V10" s="470"/>
      <c r="W10" s="598"/>
      <c r="X10" s="408"/>
      <c r="Y10" s="408"/>
      <c r="Z10" s="408"/>
      <c r="AA10" s="408"/>
      <c r="AB10" s="408"/>
      <c r="AC10" s="408"/>
      <c r="AD10" s="408"/>
      <c r="AE10" s="408"/>
      <c r="AF10" s="408"/>
      <c r="AG10" s="408"/>
      <c r="AH10" s="408"/>
      <c r="AI10" s="408"/>
      <c r="AJ10" s="408"/>
      <c r="AK10" s="408"/>
      <c r="AL10" s="599"/>
      <c r="AM10" s="514" t="s">
        <v>121</v>
      </c>
      <c r="AN10" s="414"/>
      <c r="AO10" s="414"/>
      <c r="AP10" s="414"/>
      <c r="AQ10" s="414"/>
      <c r="AR10" s="414"/>
      <c r="AS10" s="414"/>
      <c r="AT10" s="415"/>
      <c r="AU10" s="515" t="s">
        <v>122</v>
      </c>
      <c r="AV10" s="516"/>
      <c r="AW10" s="516"/>
      <c r="AX10" s="516"/>
      <c r="AY10" s="471" t="s">
        <v>123</v>
      </c>
      <c r="AZ10" s="472"/>
      <c r="BA10" s="472"/>
      <c r="BB10" s="472"/>
      <c r="BC10" s="472"/>
      <c r="BD10" s="472"/>
      <c r="BE10" s="472"/>
      <c r="BF10" s="472"/>
      <c r="BG10" s="472"/>
      <c r="BH10" s="472"/>
      <c r="BI10" s="472"/>
      <c r="BJ10" s="472"/>
      <c r="BK10" s="472"/>
      <c r="BL10" s="472"/>
      <c r="BM10" s="473"/>
      <c r="BN10" s="457">
        <v>555613</v>
      </c>
      <c r="BO10" s="458"/>
      <c r="BP10" s="458"/>
      <c r="BQ10" s="458"/>
      <c r="BR10" s="458"/>
      <c r="BS10" s="458"/>
      <c r="BT10" s="458"/>
      <c r="BU10" s="459"/>
      <c r="BV10" s="457">
        <v>344778</v>
      </c>
      <c r="BW10" s="458"/>
      <c r="BX10" s="458"/>
      <c r="BY10" s="458"/>
      <c r="BZ10" s="458"/>
      <c r="CA10" s="458"/>
      <c r="CB10" s="458"/>
      <c r="CC10" s="45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9"/>
      <c r="C11" s="590"/>
      <c r="D11" s="590"/>
      <c r="E11" s="590"/>
      <c r="F11" s="590"/>
      <c r="G11" s="590"/>
      <c r="H11" s="590"/>
      <c r="I11" s="590"/>
      <c r="J11" s="590"/>
      <c r="K11" s="508"/>
      <c r="L11" s="418" t="s">
        <v>125</v>
      </c>
      <c r="M11" s="419"/>
      <c r="N11" s="419"/>
      <c r="O11" s="419"/>
      <c r="P11" s="419"/>
      <c r="Q11" s="420"/>
      <c r="R11" s="586" t="s">
        <v>126</v>
      </c>
      <c r="S11" s="587"/>
      <c r="T11" s="587"/>
      <c r="U11" s="587"/>
      <c r="V11" s="588"/>
      <c r="W11" s="598"/>
      <c r="X11" s="408"/>
      <c r="Y11" s="408"/>
      <c r="Z11" s="408"/>
      <c r="AA11" s="408"/>
      <c r="AB11" s="408"/>
      <c r="AC11" s="408"/>
      <c r="AD11" s="408"/>
      <c r="AE11" s="408"/>
      <c r="AF11" s="408"/>
      <c r="AG11" s="408"/>
      <c r="AH11" s="408"/>
      <c r="AI11" s="408"/>
      <c r="AJ11" s="408"/>
      <c r="AK11" s="408"/>
      <c r="AL11" s="599"/>
      <c r="AM11" s="514" t="s">
        <v>127</v>
      </c>
      <c r="AN11" s="414"/>
      <c r="AO11" s="414"/>
      <c r="AP11" s="414"/>
      <c r="AQ11" s="414"/>
      <c r="AR11" s="414"/>
      <c r="AS11" s="414"/>
      <c r="AT11" s="415"/>
      <c r="AU11" s="515" t="s">
        <v>122</v>
      </c>
      <c r="AV11" s="516"/>
      <c r="AW11" s="516"/>
      <c r="AX11" s="516"/>
      <c r="AY11" s="471" t="s">
        <v>128</v>
      </c>
      <c r="AZ11" s="472"/>
      <c r="BA11" s="472"/>
      <c r="BB11" s="472"/>
      <c r="BC11" s="472"/>
      <c r="BD11" s="472"/>
      <c r="BE11" s="472"/>
      <c r="BF11" s="472"/>
      <c r="BG11" s="472"/>
      <c r="BH11" s="472"/>
      <c r="BI11" s="472"/>
      <c r="BJ11" s="472"/>
      <c r="BK11" s="472"/>
      <c r="BL11" s="472"/>
      <c r="BM11" s="473"/>
      <c r="BN11" s="457">
        <v>832516</v>
      </c>
      <c r="BO11" s="458"/>
      <c r="BP11" s="458"/>
      <c r="BQ11" s="458"/>
      <c r="BR11" s="458"/>
      <c r="BS11" s="458"/>
      <c r="BT11" s="458"/>
      <c r="BU11" s="459"/>
      <c r="BV11" s="457">
        <v>815044</v>
      </c>
      <c r="BW11" s="458"/>
      <c r="BX11" s="458"/>
      <c r="BY11" s="458"/>
      <c r="BZ11" s="458"/>
      <c r="CA11" s="458"/>
      <c r="CB11" s="458"/>
      <c r="CC11" s="459"/>
      <c r="CD11" s="497" t="s">
        <v>129</v>
      </c>
      <c r="CE11" s="417"/>
      <c r="CF11" s="417"/>
      <c r="CG11" s="417"/>
      <c r="CH11" s="417"/>
      <c r="CI11" s="417"/>
      <c r="CJ11" s="417"/>
      <c r="CK11" s="417"/>
      <c r="CL11" s="417"/>
      <c r="CM11" s="417"/>
      <c r="CN11" s="417"/>
      <c r="CO11" s="417"/>
      <c r="CP11" s="417"/>
      <c r="CQ11" s="417"/>
      <c r="CR11" s="417"/>
      <c r="CS11" s="498"/>
      <c r="CT11" s="560" t="s">
        <v>130</v>
      </c>
      <c r="CU11" s="561"/>
      <c r="CV11" s="561"/>
      <c r="CW11" s="561"/>
      <c r="CX11" s="561"/>
      <c r="CY11" s="561"/>
      <c r="CZ11" s="561"/>
      <c r="DA11" s="562"/>
      <c r="DB11" s="560" t="s">
        <v>130</v>
      </c>
      <c r="DC11" s="561"/>
      <c r="DD11" s="561"/>
      <c r="DE11" s="561"/>
      <c r="DF11" s="561"/>
      <c r="DG11" s="561"/>
      <c r="DH11" s="561"/>
      <c r="DI11" s="562"/>
    </row>
    <row r="12" spans="1:119" ht="18.75" customHeight="1" x14ac:dyDescent="0.15">
      <c r="A12" s="181"/>
      <c r="B12" s="563" t="s">
        <v>131</v>
      </c>
      <c r="C12" s="564"/>
      <c r="D12" s="564"/>
      <c r="E12" s="564"/>
      <c r="F12" s="564"/>
      <c r="G12" s="564"/>
      <c r="H12" s="564"/>
      <c r="I12" s="564"/>
      <c r="J12" s="564"/>
      <c r="K12" s="565"/>
      <c r="L12" s="572" t="s">
        <v>132</v>
      </c>
      <c r="M12" s="573"/>
      <c r="N12" s="573"/>
      <c r="O12" s="573"/>
      <c r="P12" s="573"/>
      <c r="Q12" s="574"/>
      <c r="R12" s="575">
        <v>50681</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136</v>
      </c>
      <c r="AV12" s="516"/>
      <c r="AW12" s="516"/>
      <c r="AX12" s="516"/>
      <c r="AY12" s="471" t="s">
        <v>137</v>
      </c>
      <c r="AZ12" s="472"/>
      <c r="BA12" s="472"/>
      <c r="BB12" s="472"/>
      <c r="BC12" s="472"/>
      <c r="BD12" s="472"/>
      <c r="BE12" s="472"/>
      <c r="BF12" s="472"/>
      <c r="BG12" s="472"/>
      <c r="BH12" s="472"/>
      <c r="BI12" s="472"/>
      <c r="BJ12" s="472"/>
      <c r="BK12" s="472"/>
      <c r="BL12" s="472"/>
      <c r="BM12" s="473"/>
      <c r="BN12" s="457">
        <v>0</v>
      </c>
      <c r="BO12" s="458"/>
      <c r="BP12" s="458"/>
      <c r="BQ12" s="458"/>
      <c r="BR12" s="458"/>
      <c r="BS12" s="458"/>
      <c r="BT12" s="458"/>
      <c r="BU12" s="459"/>
      <c r="BV12" s="457">
        <v>0</v>
      </c>
      <c r="BW12" s="458"/>
      <c r="BX12" s="458"/>
      <c r="BY12" s="458"/>
      <c r="BZ12" s="458"/>
      <c r="CA12" s="458"/>
      <c r="CB12" s="458"/>
      <c r="CC12" s="459"/>
      <c r="CD12" s="497" t="s">
        <v>138</v>
      </c>
      <c r="CE12" s="417"/>
      <c r="CF12" s="417"/>
      <c r="CG12" s="417"/>
      <c r="CH12" s="417"/>
      <c r="CI12" s="417"/>
      <c r="CJ12" s="417"/>
      <c r="CK12" s="417"/>
      <c r="CL12" s="417"/>
      <c r="CM12" s="417"/>
      <c r="CN12" s="417"/>
      <c r="CO12" s="417"/>
      <c r="CP12" s="417"/>
      <c r="CQ12" s="417"/>
      <c r="CR12" s="417"/>
      <c r="CS12" s="498"/>
      <c r="CT12" s="560" t="s">
        <v>139</v>
      </c>
      <c r="CU12" s="561"/>
      <c r="CV12" s="561"/>
      <c r="CW12" s="561"/>
      <c r="CX12" s="561"/>
      <c r="CY12" s="561"/>
      <c r="CZ12" s="561"/>
      <c r="DA12" s="562"/>
      <c r="DB12" s="560" t="s">
        <v>130</v>
      </c>
      <c r="DC12" s="561"/>
      <c r="DD12" s="561"/>
      <c r="DE12" s="561"/>
      <c r="DF12" s="561"/>
      <c r="DG12" s="561"/>
      <c r="DH12" s="561"/>
      <c r="DI12" s="562"/>
    </row>
    <row r="13" spans="1:119" ht="18.75" customHeight="1" x14ac:dyDescent="0.15">
      <c r="A13" s="181"/>
      <c r="B13" s="566"/>
      <c r="C13" s="567"/>
      <c r="D13" s="567"/>
      <c r="E13" s="567"/>
      <c r="F13" s="567"/>
      <c r="G13" s="567"/>
      <c r="H13" s="567"/>
      <c r="I13" s="567"/>
      <c r="J13" s="567"/>
      <c r="K13" s="568"/>
      <c r="L13" s="190"/>
      <c r="M13" s="541" t="s">
        <v>140</v>
      </c>
      <c r="N13" s="542"/>
      <c r="O13" s="542"/>
      <c r="P13" s="542"/>
      <c r="Q13" s="543"/>
      <c r="R13" s="544">
        <v>50073</v>
      </c>
      <c r="S13" s="545"/>
      <c r="T13" s="545"/>
      <c r="U13" s="545"/>
      <c r="V13" s="546"/>
      <c r="W13" s="547" t="s">
        <v>141</v>
      </c>
      <c r="X13" s="443"/>
      <c r="Y13" s="443"/>
      <c r="Z13" s="443"/>
      <c r="AA13" s="443"/>
      <c r="AB13" s="444"/>
      <c r="AC13" s="410">
        <v>1588</v>
      </c>
      <c r="AD13" s="411"/>
      <c r="AE13" s="411"/>
      <c r="AF13" s="411"/>
      <c r="AG13" s="412"/>
      <c r="AH13" s="410">
        <v>2013</v>
      </c>
      <c r="AI13" s="411"/>
      <c r="AJ13" s="411"/>
      <c r="AK13" s="411"/>
      <c r="AL13" s="470"/>
      <c r="AM13" s="514" t="s">
        <v>142</v>
      </c>
      <c r="AN13" s="414"/>
      <c r="AO13" s="414"/>
      <c r="AP13" s="414"/>
      <c r="AQ13" s="414"/>
      <c r="AR13" s="414"/>
      <c r="AS13" s="414"/>
      <c r="AT13" s="415"/>
      <c r="AU13" s="515" t="s">
        <v>122</v>
      </c>
      <c r="AV13" s="516"/>
      <c r="AW13" s="516"/>
      <c r="AX13" s="516"/>
      <c r="AY13" s="471" t="s">
        <v>143</v>
      </c>
      <c r="AZ13" s="472"/>
      <c r="BA13" s="472"/>
      <c r="BB13" s="472"/>
      <c r="BC13" s="472"/>
      <c r="BD13" s="472"/>
      <c r="BE13" s="472"/>
      <c r="BF13" s="472"/>
      <c r="BG13" s="472"/>
      <c r="BH13" s="472"/>
      <c r="BI13" s="472"/>
      <c r="BJ13" s="472"/>
      <c r="BK13" s="472"/>
      <c r="BL13" s="472"/>
      <c r="BM13" s="473"/>
      <c r="BN13" s="457">
        <v>1407359</v>
      </c>
      <c r="BO13" s="458"/>
      <c r="BP13" s="458"/>
      <c r="BQ13" s="458"/>
      <c r="BR13" s="458"/>
      <c r="BS13" s="458"/>
      <c r="BT13" s="458"/>
      <c r="BU13" s="459"/>
      <c r="BV13" s="457">
        <v>1580305</v>
      </c>
      <c r="BW13" s="458"/>
      <c r="BX13" s="458"/>
      <c r="BY13" s="458"/>
      <c r="BZ13" s="458"/>
      <c r="CA13" s="458"/>
      <c r="CB13" s="458"/>
      <c r="CC13" s="459"/>
      <c r="CD13" s="497" t="s">
        <v>144</v>
      </c>
      <c r="CE13" s="417"/>
      <c r="CF13" s="417"/>
      <c r="CG13" s="417"/>
      <c r="CH13" s="417"/>
      <c r="CI13" s="417"/>
      <c r="CJ13" s="417"/>
      <c r="CK13" s="417"/>
      <c r="CL13" s="417"/>
      <c r="CM13" s="417"/>
      <c r="CN13" s="417"/>
      <c r="CO13" s="417"/>
      <c r="CP13" s="417"/>
      <c r="CQ13" s="417"/>
      <c r="CR13" s="417"/>
      <c r="CS13" s="498"/>
      <c r="CT13" s="454">
        <v>10.8</v>
      </c>
      <c r="CU13" s="455"/>
      <c r="CV13" s="455"/>
      <c r="CW13" s="455"/>
      <c r="CX13" s="455"/>
      <c r="CY13" s="455"/>
      <c r="CZ13" s="455"/>
      <c r="DA13" s="456"/>
      <c r="DB13" s="454">
        <v>10.9</v>
      </c>
      <c r="DC13" s="455"/>
      <c r="DD13" s="455"/>
      <c r="DE13" s="455"/>
      <c r="DF13" s="455"/>
      <c r="DG13" s="455"/>
      <c r="DH13" s="455"/>
      <c r="DI13" s="456"/>
    </row>
    <row r="14" spans="1:119" ht="18.75" customHeight="1" thickBot="1" x14ac:dyDescent="0.2">
      <c r="A14" s="181"/>
      <c r="B14" s="566"/>
      <c r="C14" s="567"/>
      <c r="D14" s="567"/>
      <c r="E14" s="567"/>
      <c r="F14" s="567"/>
      <c r="G14" s="567"/>
      <c r="H14" s="567"/>
      <c r="I14" s="567"/>
      <c r="J14" s="567"/>
      <c r="K14" s="568"/>
      <c r="L14" s="531" t="s">
        <v>145</v>
      </c>
      <c r="M14" s="584"/>
      <c r="N14" s="584"/>
      <c r="O14" s="584"/>
      <c r="P14" s="584"/>
      <c r="Q14" s="585"/>
      <c r="R14" s="544">
        <v>51546</v>
      </c>
      <c r="S14" s="545"/>
      <c r="T14" s="545"/>
      <c r="U14" s="545"/>
      <c r="V14" s="546"/>
      <c r="W14" s="548"/>
      <c r="X14" s="446"/>
      <c r="Y14" s="446"/>
      <c r="Z14" s="446"/>
      <c r="AA14" s="446"/>
      <c r="AB14" s="447"/>
      <c r="AC14" s="537">
        <v>5.9</v>
      </c>
      <c r="AD14" s="538"/>
      <c r="AE14" s="538"/>
      <c r="AF14" s="538"/>
      <c r="AG14" s="539"/>
      <c r="AH14" s="537">
        <v>7.2</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146</v>
      </c>
      <c r="CE14" s="495"/>
      <c r="CF14" s="495"/>
      <c r="CG14" s="495"/>
      <c r="CH14" s="495"/>
      <c r="CI14" s="495"/>
      <c r="CJ14" s="495"/>
      <c r="CK14" s="495"/>
      <c r="CL14" s="495"/>
      <c r="CM14" s="495"/>
      <c r="CN14" s="495"/>
      <c r="CO14" s="495"/>
      <c r="CP14" s="495"/>
      <c r="CQ14" s="495"/>
      <c r="CR14" s="495"/>
      <c r="CS14" s="496"/>
      <c r="CT14" s="554">
        <v>20.9</v>
      </c>
      <c r="CU14" s="555"/>
      <c r="CV14" s="555"/>
      <c r="CW14" s="555"/>
      <c r="CX14" s="555"/>
      <c r="CY14" s="555"/>
      <c r="CZ14" s="555"/>
      <c r="DA14" s="556"/>
      <c r="DB14" s="554">
        <v>29.4</v>
      </c>
      <c r="DC14" s="555"/>
      <c r="DD14" s="555"/>
      <c r="DE14" s="555"/>
      <c r="DF14" s="555"/>
      <c r="DG14" s="555"/>
      <c r="DH14" s="555"/>
      <c r="DI14" s="556"/>
    </row>
    <row r="15" spans="1:119" ht="18.75" customHeight="1" x14ac:dyDescent="0.15">
      <c r="A15" s="181"/>
      <c r="B15" s="566"/>
      <c r="C15" s="567"/>
      <c r="D15" s="567"/>
      <c r="E15" s="567"/>
      <c r="F15" s="567"/>
      <c r="G15" s="567"/>
      <c r="H15" s="567"/>
      <c r="I15" s="567"/>
      <c r="J15" s="567"/>
      <c r="K15" s="568"/>
      <c r="L15" s="190"/>
      <c r="M15" s="541" t="s">
        <v>147</v>
      </c>
      <c r="N15" s="542"/>
      <c r="O15" s="542"/>
      <c r="P15" s="542"/>
      <c r="Q15" s="543"/>
      <c r="R15" s="544">
        <v>50992</v>
      </c>
      <c r="S15" s="545"/>
      <c r="T15" s="545"/>
      <c r="U15" s="545"/>
      <c r="V15" s="546"/>
      <c r="W15" s="547" t="s">
        <v>148</v>
      </c>
      <c r="X15" s="443"/>
      <c r="Y15" s="443"/>
      <c r="Z15" s="443"/>
      <c r="AA15" s="443"/>
      <c r="AB15" s="444"/>
      <c r="AC15" s="410">
        <v>5809</v>
      </c>
      <c r="AD15" s="411"/>
      <c r="AE15" s="411"/>
      <c r="AF15" s="411"/>
      <c r="AG15" s="412"/>
      <c r="AH15" s="410">
        <v>5830</v>
      </c>
      <c r="AI15" s="411"/>
      <c r="AJ15" s="411"/>
      <c r="AK15" s="411"/>
      <c r="AL15" s="470"/>
      <c r="AM15" s="514"/>
      <c r="AN15" s="414"/>
      <c r="AO15" s="414"/>
      <c r="AP15" s="414"/>
      <c r="AQ15" s="414"/>
      <c r="AR15" s="414"/>
      <c r="AS15" s="414"/>
      <c r="AT15" s="415"/>
      <c r="AU15" s="515"/>
      <c r="AV15" s="516"/>
      <c r="AW15" s="516"/>
      <c r="AX15" s="516"/>
      <c r="AY15" s="483" t="s">
        <v>149</v>
      </c>
      <c r="AZ15" s="484"/>
      <c r="BA15" s="484"/>
      <c r="BB15" s="484"/>
      <c r="BC15" s="484"/>
      <c r="BD15" s="484"/>
      <c r="BE15" s="484"/>
      <c r="BF15" s="484"/>
      <c r="BG15" s="484"/>
      <c r="BH15" s="484"/>
      <c r="BI15" s="484"/>
      <c r="BJ15" s="484"/>
      <c r="BK15" s="484"/>
      <c r="BL15" s="484"/>
      <c r="BM15" s="485"/>
      <c r="BN15" s="486">
        <v>7018631</v>
      </c>
      <c r="BO15" s="487"/>
      <c r="BP15" s="487"/>
      <c r="BQ15" s="487"/>
      <c r="BR15" s="487"/>
      <c r="BS15" s="487"/>
      <c r="BT15" s="487"/>
      <c r="BU15" s="488"/>
      <c r="BV15" s="486">
        <v>6809108</v>
      </c>
      <c r="BW15" s="487"/>
      <c r="BX15" s="487"/>
      <c r="BY15" s="487"/>
      <c r="BZ15" s="487"/>
      <c r="CA15" s="487"/>
      <c r="CB15" s="487"/>
      <c r="CC15" s="488"/>
      <c r="CD15" s="557" t="s">
        <v>150</v>
      </c>
      <c r="CE15" s="558"/>
      <c r="CF15" s="558"/>
      <c r="CG15" s="558"/>
      <c r="CH15" s="558"/>
      <c r="CI15" s="558"/>
      <c r="CJ15" s="558"/>
      <c r="CK15" s="558"/>
      <c r="CL15" s="558"/>
      <c r="CM15" s="558"/>
      <c r="CN15" s="558"/>
      <c r="CO15" s="558"/>
      <c r="CP15" s="558"/>
      <c r="CQ15" s="558"/>
      <c r="CR15" s="558"/>
      <c r="CS15" s="559"/>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6"/>
      <c r="C16" s="567"/>
      <c r="D16" s="567"/>
      <c r="E16" s="567"/>
      <c r="F16" s="567"/>
      <c r="G16" s="567"/>
      <c r="H16" s="567"/>
      <c r="I16" s="567"/>
      <c r="J16" s="567"/>
      <c r="K16" s="568"/>
      <c r="L16" s="531" t="s">
        <v>151</v>
      </c>
      <c r="M16" s="532"/>
      <c r="N16" s="532"/>
      <c r="O16" s="532"/>
      <c r="P16" s="532"/>
      <c r="Q16" s="533"/>
      <c r="R16" s="534" t="s">
        <v>152</v>
      </c>
      <c r="S16" s="535"/>
      <c r="T16" s="535"/>
      <c r="U16" s="535"/>
      <c r="V16" s="536"/>
      <c r="W16" s="548"/>
      <c r="X16" s="446"/>
      <c r="Y16" s="446"/>
      <c r="Z16" s="446"/>
      <c r="AA16" s="446"/>
      <c r="AB16" s="447"/>
      <c r="AC16" s="537">
        <v>21.7</v>
      </c>
      <c r="AD16" s="538"/>
      <c r="AE16" s="538"/>
      <c r="AF16" s="538"/>
      <c r="AG16" s="539"/>
      <c r="AH16" s="537">
        <v>20.9</v>
      </c>
      <c r="AI16" s="538"/>
      <c r="AJ16" s="538"/>
      <c r="AK16" s="538"/>
      <c r="AL16" s="540"/>
      <c r="AM16" s="514"/>
      <c r="AN16" s="414"/>
      <c r="AO16" s="414"/>
      <c r="AP16" s="414"/>
      <c r="AQ16" s="414"/>
      <c r="AR16" s="414"/>
      <c r="AS16" s="414"/>
      <c r="AT16" s="415"/>
      <c r="AU16" s="515"/>
      <c r="AV16" s="516"/>
      <c r="AW16" s="516"/>
      <c r="AX16" s="516"/>
      <c r="AY16" s="471" t="s">
        <v>153</v>
      </c>
      <c r="AZ16" s="472"/>
      <c r="BA16" s="472"/>
      <c r="BB16" s="472"/>
      <c r="BC16" s="472"/>
      <c r="BD16" s="472"/>
      <c r="BE16" s="472"/>
      <c r="BF16" s="472"/>
      <c r="BG16" s="472"/>
      <c r="BH16" s="472"/>
      <c r="BI16" s="472"/>
      <c r="BJ16" s="472"/>
      <c r="BK16" s="472"/>
      <c r="BL16" s="472"/>
      <c r="BM16" s="473"/>
      <c r="BN16" s="457">
        <v>18271593</v>
      </c>
      <c r="BO16" s="458"/>
      <c r="BP16" s="458"/>
      <c r="BQ16" s="458"/>
      <c r="BR16" s="458"/>
      <c r="BS16" s="458"/>
      <c r="BT16" s="458"/>
      <c r="BU16" s="459"/>
      <c r="BV16" s="457">
        <v>18303390</v>
      </c>
      <c r="BW16" s="458"/>
      <c r="BX16" s="458"/>
      <c r="BY16" s="458"/>
      <c r="BZ16" s="458"/>
      <c r="CA16" s="458"/>
      <c r="CB16" s="458"/>
      <c r="CC16" s="459"/>
      <c r="CD16" s="194"/>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
      <c r="A17" s="181"/>
      <c r="B17" s="569"/>
      <c r="C17" s="570"/>
      <c r="D17" s="570"/>
      <c r="E17" s="570"/>
      <c r="F17" s="570"/>
      <c r="G17" s="570"/>
      <c r="H17" s="570"/>
      <c r="I17" s="570"/>
      <c r="J17" s="570"/>
      <c r="K17" s="571"/>
      <c r="L17" s="195"/>
      <c r="M17" s="550" t="s">
        <v>154</v>
      </c>
      <c r="N17" s="551"/>
      <c r="O17" s="551"/>
      <c r="P17" s="551"/>
      <c r="Q17" s="552"/>
      <c r="R17" s="534" t="s">
        <v>155</v>
      </c>
      <c r="S17" s="535"/>
      <c r="T17" s="535"/>
      <c r="U17" s="535"/>
      <c r="V17" s="536"/>
      <c r="W17" s="547" t="s">
        <v>156</v>
      </c>
      <c r="X17" s="443"/>
      <c r="Y17" s="443"/>
      <c r="Z17" s="443"/>
      <c r="AA17" s="443"/>
      <c r="AB17" s="444"/>
      <c r="AC17" s="410">
        <v>19329</v>
      </c>
      <c r="AD17" s="411"/>
      <c r="AE17" s="411"/>
      <c r="AF17" s="411"/>
      <c r="AG17" s="412"/>
      <c r="AH17" s="410">
        <v>20046</v>
      </c>
      <c r="AI17" s="411"/>
      <c r="AJ17" s="411"/>
      <c r="AK17" s="411"/>
      <c r="AL17" s="470"/>
      <c r="AM17" s="514"/>
      <c r="AN17" s="414"/>
      <c r="AO17" s="414"/>
      <c r="AP17" s="414"/>
      <c r="AQ17" s="414"/>
      <c r="AR17" s="414"/>
      <c r="AS17" s="414"/>
      <c r="AT17" s="415"/>
      <c r="AU17" s="515"/>
      <c r="AV17" s="516"/>
      <c r="AW17" s="516"/>
      <c r="AX17" s="516"/>
      <c r="AY17" s="471" t="s">
        <v>157</v>
      </c>
      <c r="AZ17" s="472"/>
      <c r="BA17" s="472"/>
      <c r="BB17" s="472"/>
      <c r="BC17" s="472"/>
      <c r="BD17" s="472"/>
      <c r="BE17" s="472"/>
      <c r="BF17" s="472"/>
      <c r="BG17" s="472"/>
      <c r="BH17" s="472"/>
      <c r="BI17" s="472"/>
      <c r="BJ17" s="472"/>
      <c r="BK17" s="472"/>
      <c r="BL17" s="472"/>
      <c r="BM17" s="473"/>
      <c r="BN17" s="457">
        <v>8837978</v>
      </c>
      <c r="BO17" s="458"/>
      <c r="BP17" s="458"/>
      <c r="BQ17" s="458"/>
      <c r="BR17" s="458"/>
      <c r="BS17" s="458"/>
      <c r="BT17" s="458"/>
      <c r="BU17" s="459"/>
      <c r="BV17" s="457">
        <v>8565746</v>
      </c>
      <c r="BW17" s="458"/>
      <c r="BX17" s="458"/>
      <c r="BY17" s="458"/>
      <c r="BZ17" s="458"/>
      <c r="CA17" s="458"/>
      <c r="CB17" s="458"/>
      <c r="CC17" s="459"/>
      <c r="CD17" s="194"/>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
      <c r="A18" s="181"/>
      <c r="B18" s="507" t="s">
        <v>158</v>
      </c>
      <c r="C18" s="508"/>
      <c r="D18" s="508"/>
      <c r="E18" s="509"/>
      <c r="F18" s="509"/>
      <c r="G18" s="509"/>
      <c r="H18" s="509"/>
      <c r="I18" s="509"/>
      <c r="J18" s="509"/>
      <c r="K18" s="509"/>
      <c r="L18" s="510">
        <v>690.68</v>
      </c>
      <c r="M18" s="510"/>
      <c r="N18" s="510"/>
      <c r="O18" s="510"/>
      <c r="P18" s="510"/>
      <c r="Q18" s="510"/>
      <c r="R18" s="511"/>
      <c r="S18" s="511"/>
      <c r="T18" s="511"/>
      <c r="U18" s="511"/>
      <c r="V18" s="512"/>
      <c r="W18" s="528"/>
      <c r="X18" s="529"/>
      <c r="Y18" s="529"/>
      <c r="Z18" s="529"/>
      <c r="AA18" s="529"/>
      <c r="AB18" s="553"/>
      <c r="AC18" s="427">
        <v>72.3</v>
      </c>
      <c r="AD18" s="428"/>
      <c r="AE18" s="428"/>
      <c r="AF18" s="428"/>
      <c r="AG18" s="513"/>
      <c r="AH18" s="427">
        <v>71.900000000000006</v>
      </c>
      <c r="AI18" s="428"/>
      <c r="AJ18" s="428"/>
      <c r="AK18" s="428"/>
      <c r="AL18" s="429"/>
      <c r="AM18" s="514"/>
      <c r="AN18" s="414"/>
      <c r="AO18" s="414"/>
      <c r="AP18" s="414"/>
      <c r="AQ18" s="414"/>
      <c r="AR18" s="414"/>
      <c r="AS18" s="414"/>
      <c r="AT18" s="415"/>
      <c r="AU18" s="515"/>
      <c r="AV18" s="516"/>
      <c r="AW18" s="516"/>
      <c r="AX18" s="516"/>
      <c r="AY18" s="471" t="s">
        <v>159</v>
      </c>
      <c r="AZ18" s="472"/>
      <c r="BA18" s="472"/>
      <c r="BB18" s="472"/>
      <c r="BC18" s="472"/>
      <c r="BD18" s="472"/>
      <c r="BE18" s="472"/>
      <c r="BF18" s="472"/>
      <c r="BG18" s="472"/>
      <c r="BH18" s="472"/>
      <c r="BI18" s="472"/>
      <c r="BJ18" s="472"/>
      <c r="BK18" s="472"/>
      <c r="BL18" s="472"/>
      <c r="BM18" s="473"/>
      <c r="BN18" s="457">
        <v>19822789</v>
      </c>
      <c r="BO18" s="458"/>
      <c r="BP18" s="458"/>
      <c r="BQ18" s="458"/>
      <c r="BR18" s="458"/>
      <c r="BS18" s="458"/>
      <c r="BT18" s="458"/>
      <c r="BU18" s="459"/>
      <c r="BV18" s="457">
        <v>19430869</v>
      </c>
      <c r="BW18" s="458"/>
      <c r="BX18" s="458"/>
      <c r="BY18" s="458"/>
      <c r="BZ18" s="458"/>
      <c r="CA18" s="458"/>
      <c r="CB18" s="458"/>
      <c r="CC18" s="459"/>
      <c r="CD18" s="194"/>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
      <c r="A19" s="181"/>
      <c r="B19" s="507" t="s">
        <v>160</v>
      </c>
      <c r="C19" s="508"/>
      <c r="D19" s="508"/>
      <c r="E19" s="509"/>
      <c r="F19" s="509"/>
      <c r="G19" s="509"/>
      <c r="H19" s="509"/>
      <c r="I19" s="509"/>
      <c r="J19" s="509"/>
      <c r="K19" s="509"/>
      <c r="L19" s="517">
        <v>79</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161</v>
      </c>
      <c r="AZ19" s="472"/>
      <c r="BA19" s="472"/>
      <c r="BB19" s="472"/>
      <c r="BC19" s="472"/>
      <c r="BD19" s="472"/>
      <c r="BE19" s="472"/>
      <c r="BF19" s="472"/>
      <c r="BG19" s="472"/>
      <c r="BH19" s="472"/>
      <c r="BI19" s="472"/>
      <c r="BJ19" s="472"/>
      <c r="BK19" s="472"/>
      <c r="BL19" s="472"/>
      <c r="BM19" s="473"/>
      <c r="BN19" s="457">
        <v>26106546</v>
      </c>
      <c r="BO19" s="458"/>
      <c r="BP19" s="458"/>
      <c r="BQ19" s="458"/>
      <c r="BR19" s="458"/>
      <c r="BS19" s="458"/>
      <c r="BT19" s="458"/>
      <c r="BU19" s="459"/>
      <c r="BV19" s="457">
        <v>25993177</v>
      </c>
      <c r="BW19" s="458"/>
      <c r="BX19" s="458"/>
      <c r="BY19" s="458"/>
      <c r="BZ19" s="458"/>
      <c r="CA19" s="458"/>
      <c r="CB19" s="458"/>
      <c r="CC19" s="459"/>
      <c r="CD19" s="194"/>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
      <c r="A20" s="181"/>
      <c r="B20" s="507" t="s">
        <v>162</v>
      </c>
      <c r="C20" s="508"/>
      <c r="D20" s="508"/>
      <c r="E20" s="509"/>
      <c r="F20" s="509"/>
      <c r="G20" s="509"/>
      <c r="H20" s="509"/>
      <c r="I20" s="509"/>
      <c r="J20" s="509"/>
      <c r="K20" s="509"/>
      <c r="L20" s="517">
        <v>24370</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4"/>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4"/>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15">
      <c r="A22" s="181"/>
      <c r="B22" s="433" t="s">
        <v>164</v>
      </c>
      <c r="C22" s="434"/>
      <c r="D22" s="435"/>
      <c r="E22" s="442" t="s">
        <v>1</v>
      </c>
      <c r="F22" s="443"/>
      <c r="G22" s="443"/>
      <c r="H22" s="443"/>
      <c r="I22" s="443"/>
      <c r="J22" s="443"/>
      <c r="K22" s="444"/>
      <c r="L22" s="442" t="s">
        <v>165</v>
      </c>
      <c r="M22" s="443"/>
      <c r="N22" s="443"/>
      <c r="O22" s="443"/>
      <c r="P22" s="444"/>
      <c r="Q22" s="448" t="s">
        <v>166</v>
      </c>
      <c r="R22" s="449"/>
      <c r="S22" s="449"/>
      <c r="T22" s="449"/>
      <c r="U22" s="449"/>
      <c r="V22" s="450"/>
      <c r="W22" s="499" t="s">
        <v>167</v>
      </c>
      <c r="X22" s="434"/>
      <c r="Y22" s="435"/>
      <c r="Z22" s="442" t="s">
        <v>1</v>
      </c>
      <c r="AA22" s="443"/>
      <c r="AB22" s="443"/>
      <c r="AC22" s="443"/>
      <c r="AD22" s="443"/>
      <c r="AE22" s="443"/>
      <c r="AF22" s="443"/>
      <c r="AG22" s="444"/>
      <c r="AH22" s="460" t="s">
        <v>168</v>
      </c>
      <c r="AI22" s="443"/>
      <c r="AJ22" s="443"/>
      <c r="AK22" s="443"/>
      <c r="AL22" s="444"/>
      <c r="AM22" s="460" t="s">
        <v>169</v>
      </c>
      <c r="AN22" s="461"/>
      <c r="AO22" s="461"/>
      <c r="AP22" s="461"/>
      <c r="AQ22" s="461"/>
      <c r="AR22" s="462"/>
      <c r="AS22" s="448" t="s">
        <v>166</v>
      </c>
      <c r="AT22" s="449"/>
      <c r="AU22" s="449"/>
      <c r="AV22" s="449"/>
      <c r="AW22" s="449"/>
      <c r="AX22" s="466"/>
      <c r="AY22" s="483" t="s">
        <v>170</v>
      </c>
      <c r="AZ22" s="484"/>
      <c r="BA22" s="484"/>
      <c r="BB22" s="484"/>
      <c r="BC22" s="484"/>
      <c r="BD22" s="484"/>
      <c r="BE22" s="484"/>
      <c r="BF22" s="484"/>
      <c r="BG22" s="484"/>
      <c r="BH22" s="484"/>
      <c r="BI22" s="484"/>
      <c r="BJ22" s="484"/>
      <c r="BK22" s="484"/>
      <c r="BL22" s="484"/>
      <c r="BM22" s="485"/>
      <c r="BN22" s="486">
        <v>44067553</v>
      </c>
      <c r="BO22" s="487"/>
      <c r="BP22" s="487"/>
      <c r="BQ22" s="487"/>
      <c r="BR22" s="487"/>
      <c r="BS22" s="487"/>
      <c r="BT22" s="487"/>
      <c r="BU22" s="488"/>
      <c r="BV22" s="486">
        <v>47157786</v>
      </c>
      <c r="BW22" s="487"/>
      <c r="BX22" s="487"/>
      <c r="BY22" s="487"/>
      <c r="BZ22" s="487"/>
      <c r="CA22" s="487"/>
      <c r="CB22" s="487"/>
      <c r="CC22" s="488"/>
      <c r="CD22" s="194"/>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15">
      <c r="A23" s="181"/>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171</v>
      </c>
      <c r="AZ23" s="472"/>
      <c r="BA23" s="472"/>
      <c r="BB23" s="472"/>
      <c r="BC23" s="472"/>
      <c r="BD23" s="472"/>
      <c r="BE23" s="472"/>
      <c r="BF23" s="472"/>
      <c r="BG23" s="472"/>
      <c r="BH23" s="472"/>
      <c r="BI23" s="472"/>
      <c r="BJ23" s="472"/>
      <c r="BK23" s="472"/>
      <c r="BL23" s="472"/>
      <c r="BM23" s="473"/>
      <c r="BN23" s="457">
        <v>29634962</v>
      </c>
      <c r="BO23" s="458"/>
      <c r="BP23" s="458"/>
      <c r="BQ23" s="458"/>
      <c r="BR23" s="458"/>
      <c r="BS23" s="458"/>
      <c r="BT23" s="458"/>
      <c r="BU23" s="459"/>
      <c r="BV23" s="457">
        <v>31241405</v>
      </c>
      <c r="BW23" s="458"/>
      <c r="BX23" s="458"/>
      <c r="BY23" s="458"/>
      <c r="BZ23" s="458"/>
      <c r="CA23" s="458"/>
      <c r="CB23" s="458"/>
      <c r="CC23" s="459"/>
      <c r="CD23" s="194"/>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
      <c r="A24" s="181"/>
      <c r="B24" s="436"/>
      <c r="C24" s="437"/>
      <c r="D24" s="438"/>
      <c r="E24" s="413" t="s">
        <v>172</v>
      </c>
      <c r="F24" s="414"/>
      <c r="G24" s="414"/>
      <c r="H24" s="414"/>
      <c r="I24" s="414"/>
      <c r="J24" s="414"/>
      <c r="K24" s="415"/>
      <c r="L24" s="410">
        <v>1</v>
      </c>
      <c r="M24" s="411"/>
      <c r="N24" s="411"/>
      <c r="O24" s="411"/>
      <c r="P24" s="412"/>
      <c r="Q24" s="410">
        <v>8600</v>
      </c>
      <c r="R24" s="411"/>
      <c r="S24" s="411"/>
      <c r="T24" s="411"/>
      <c r="U24" s="411"/>
      <c r="V24" s="412"/>
      <c r="W24" s="500"/>
      <c r="X24" s="437"/>
      <c r="Y24" s="438"/>
      <c r="Z24" s="413" t="s">
        <v>173</v>
      </c>
      <c r="AA24" s="414"/>
      <c r="AB24" s="414"/>
      <c r="AC24" s="414"/>
      <c r="AD24" s="414"/>
      <c r="AE24" s="414"/>
      <c r="AF24" s="414"/>
      <c r="AG24" s="415"/>
      <c r="AH24" s="410">
        <v>542</v>
      </c>
      <c r="AI24" s="411"/>
      <c r="AJ24" s="411"/>
      <c r="AK24" s="411"/>
      <c r="AL24" s="412"/>
      <c r="AM24" s="410">
        <v>1778844</v>
      </c>
      <c r="AN24" s="411"/>
      <c r="AO24" s="411"/>
      <c r="AP24" s="411"/>
      <c r="AQ24" s="411"/>
      <c r="AR24" s="412"/>
      <c r="AS24" s="410">
        <v>3282</v>
      </c>
      <c r="AT24" s="411"/>
      <c r="AU24" s="411"/>
      <c r="AV24" s="411"/>
      <c r="AW24" s="411"/>
      <c r="AX24" s="470"/>
      <c r="AY24" s="430" t="s">
        <v>174</v>
      </c>
      <c r="AZ24" s="431"/>
      <c r="BA24" s="431"/>
      <c r="BB24" s="431"/>
      <c r="BC24" s="431"/>
      <c r="BD24" s="431"/>
      <c r="BE24" s="431"/>
      <c r="BF24" s="431"/>
      <c r="BG24" s="431"/>
      <c r="BH24" s="431"/>
      <c r="BI24" s="431"/>
      <c r="BJ24" s="431"/>
      <c r="BK24" s="431"/>
      <c r="BL24" s="431"/>
      <c r="BM24" s="432"/>
      <c r="BN24" s="457">
        <v>34515903</v>
      </c>
      <c r="BO24" s="458"/>
      <c r="BP24" s="458"/>
      <c r="BQ24" s="458"/>
      <c r="BR24" s="458"/>
      <c r="BS24" s="458"/>
      <c r="BT24" s="458"/>
      <c r="BU24" s="459"/>
      <c r="BV24" s="457">
        <v>36342751</v>
      </c>
      <c r="BW24" s="458"/>
      <c r="BX24" s="458"/>
      <c r="BY24" s="458"/>
      <c r="BZ24" s="458"/>
      <c r="CA24" s="458"/>
      <c r="CB24" s="458"/>
      <c r="CC24" s="459"/>
      <c r="CD24" s="194"/>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15">
      <c r="A25" s="181"/>
      <c r="B25" s="436"/>
      <c r="C25" s="437"/>
      <c r="D25" s="438"/>
      <c r="E25" s="413" t="s">
        <v>175</v>
      </c>
      <c r="F25" s="414"/>
      <c r="G25" s="414"/>
      <c r="H25" s="414"/>
      <c r="I25" s="414"/>
      <c r="J25" s="414"/>
      <c r="K25" s="415"/>
      <c r="L25" s="410">
        <v>1</v>
      </c>
      <c r="M25" s="411"/>
      <c r="N25" s="411"/>
      <c r="O25" s="411"/>
      <c r="P25" s="412"/>
      <c r="Q25" s="410">
        <v>7100</v>
      </c>
      <c r="R25" s="411"/>
      <c r="S25" s="411"/>
      <c r="T25" s="411"/>
      <c r="U25" s="411"/>
      <c r="V25" s="412"/>
      <c r="W25" s="500"/>
      <c r="X25" s="437"/>
      <c r="Y25" s="438"/>
      <c r="Z25" s="413" t="s">
        <v>176</v>
      </c>
      <c r="AA25" s="414"/>
      <c r="AB25" s="414"/>
      <c r="AC25" s="414"/>
      <c r="AD25" s="414"/>
      <c r="AE25" s="414"/>
      <c r="AF25" s="414"/>
      <c r="AG25" s="415"/>
      <c r="AH25" s="410">
        <v>122</v>
      </c>
      <c r="AI25" s="411"/>
      <c r="AJ25" s="411"/>
      <c r="AK25" s="411"/>
      <c r="AL25" s="412"/>
      <c r="AM25" s="410">
        <v>397964</v>
      </c>
      <c r="AN25" s="411"/>
      <c r="AO25" s="411"/>
      <c r="AP25" s="411"/>
      <c r="AQ25" s="411"/>
      <c r="AR25" s="412"/>
      <c r="AS25" s="410">
        <v>3262</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2592715</v>
      </c>
      <c r="BO25" s="487"/>
      <c r="BP25" s="487"/>
      <c r="BQ25" s="487"/>
      <c r="BR25" s="487"/>
      <c r="BS25" s="487"/>
      <c r="BT25" s="487"/>
      <c r="BU25" s="488"/>
      <c r="BV25" s="486">
        <v>4740060</v>
      </c>
      <c r="BW25" s="487"/>
      <c r="BX25" s="487"/>
      <c r="BY25" s="487"/>
      <c r="BZ25" s="487"/>
      <c r="CA25" s="487"/>
      <c r="CB25" s="487"/>
      <c r="CC25" s="488"/>
      <c r="CD25" s="194"/>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15">
      <c r="A26" s="181"/>
      <c r="B26" s="436"/>
      <c r="C26" s="437"/>
      <c r="D26" s="438"/>
      <c r="E26" s="413" t="s">
        <v>178</v>
      </c>
      <c r="F26" s="414"/>
      <c r="G26" s="414"/>
      <c r="H26" s="414"/>
      <c r="I26" s="414"/>
      <c r="J26" s="414"/>
      <c r="K26" s="415"/>
      <c r="L26" s="410">
        <v>1</v>
      </c>
      <c r="M26" s="411"/>
      <c r="N26" s="411"/>
      <c r="O26" s="411"/>
      <c r="P26" s="412"/>
      <c r="Q26" s="410">
        <v>6300</v>
      </c>
      <c r="R26" s="411"/>
      <c r="S26" s="411"/>
      <c r="T26" s="411"/>
      <c r="U26" s="411"/>
      <c r="V26" s="412"/>
      <c r="W26" s="500"/>
      <c r="X26" s="437"/>
      <c r="Y26" s="438"/>
      <c r="Z26" s="413" t="s">
        <v>179</v>
      </c>
      <c r="AA26" s="468"/>
      <c r="AB26" s="468"/>
      <c r="AC26" s="468"/>
      <c r="AD26" s="468"/>
      <c r="AE26" s="468"/>
      <c r="AF26" s="468"/>
      <c r="AG26" s="469"/>
      <c r="AH26" s="410">
        <v>13</v>
      </c>
      <c r="AI26" s="411"/>
      <c r="AJ26" s="411"/>
      <c r="AK26" s="411"/>
      <c r="AL26" s="412"/>
      <c r="AM26" s="410">
        <v>48217</v>
      </c>
      <c r="AN26" s="411"/>
      <c r="AO26" s="411"/>
      <c r="AP26" s="411"/>
      <c r="AQ26" s="411"/>
      <c r="AR26" s="412"/>
      <c r="AS26" s="410">
        <v>3709</v>
      </c>
      <c r="AT26" s="411"/>
      <c r="AU26" s="411"/>
      <c r="AV26" s="411"/>
      <c r="AW26" s="411"/>
      <c r="AX26" s="470"/>
      <c r="AY26" s="497" t="s">
        <v>180</v>
      </c>
      <c r="AZ26" s="417"/>
      <c r="BA26" s="417"/>
      <c r="BB26" s="417"/>
      <c r="BC26" s="417"/>
      <c r="BD26" s="417"/>
      <c r="BE26" s="417"/>
      <c r="BF26" s="417"/>
      <c r="BG26" s="417"/>
      <c r="BH26" s="417"/>
      <c r="BI26" s="417"/>
      <c r="BJ26" s="417"/>
      <c r="BK26" s="417"/>
      <c r="BL26" s="417"/>
      <c r="BM26" s="498"/>
      <c r="BN26" s="457" t="s">
        <v>181</v>
      </c>
      <c r="BO26" s="458"/>
      <c r="BP26" s="458"/>
      <c r="BQ26" s="458"/>
      <c r="BR26" s="458"/>
      <c r="BS26" s="458"/>
      <c r="BT26" s="458"/>
      <c r="BU26" s="459"/>
      <c r="BV26" s="457" t="s">
        <v>181</v>
      </c>
      <c r="BW26" s="458"/>
      <c r="BX26" s="458"/>
      <c r="BY26" s="458"/>
      <c r="BZ26" s="458"/>
      <c r="CA26" s="458"/>
      <c r="CB26" s="458"/>
      <c r="CC26" s="459"/>
      <c r="CD26" s="194"/>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
      <c r="A27" s="181"/>
      <c r="B27" s="436"/>
      <c r="C27" s="437"/>
      <c r="D27" s="438"/>
      <c r="E27" s="413" t="s">
        <v>182</v>
      </c>
      <c r="F27" s="414"/>
      <c r="G27" s="414"/>
      <c r="H27" s="414"/>
      <c r="I27" s="414"/>
      <c r="J27" s="414"/>
      <c r="K27" s="415"/>
      <c r="L27" s="410">
        <v>1</v>
      </c>
      <c r="M27" s="411"/>
      <c r="N27" s="411"/>
      <c r="O27" s="411"/>
      <c r="P27" s="412"/>
      <c r="Q27" s="410">
        <v>4500</v>
      </c>
      <c r="R27" s="411"/>
      <c r="S27" s="411"/>
      <c r="T27" s="411"/>
      <c r="U27" s="411"/>
      <c r="V27" s="412"/>
      <c r="W27" s="500"/>
      <c r="X27" s="437"/>
      <c r="Y27" s="438"/>
      <c r="Z27" s="413" t="s">
        <v>183</v>
      </c>
      <c r="AA27" s="414"/>
      <c r="AB27" s="414"/>
      <c r="AC27" s="414"/>
      <c r="AD27" s="414"/>
      <c r="AE27" s="414"/>
      <c r="AF27" s="414"/>
      <c r="AG27" s="415"/>
      <c r="AH27" s="410">
        <v>7</v>
      </c>
      <c r="AI27" s="411"/>
      <c r="AJ27" s="411"/>
      <c r="AK27" s="411"/>
      <c r="AL27" s="412"/>
      <c r="AM27" s="410">
        <v>21966</v>
      </c>
      <c r="AN27" s="411"/>
      <c r="AO27" s="411"/>
      <c r="AP27" s="411"/>
      <c r="AQ27" s="411"/>
      <c r="AR27" s="412"/>
      <c r="AS27" s="410">
        <v>3138</v>
      </c>
      <c r="AT27" s="411"/>
      <c r="AU27" s="411"/>
      <c r="AV27" s="411"/>
      <c r="AW27" s="411"/>
      <c r="AX27" s="470"/>
      <c r="AY27" s="494" t="s">
        <v>184</v>
      </c>
      <c r="AZ27" s="495"/>
      <c r="BA27" s="495"/>
      <c r="BB27" s="495"/>
      <c r="BC27" s="495"/>
      <c r="BD27" s="495"/>
      <c r="BE27" s="495"/>
      <c r="BF27" s="495"/>
      <c r="BG27" s="495"/>
      <c r="BH27" s="495"/>
      <c r="BI27" s="495"/>
      <c r="BJ27" s="495"/>
      <c r="BK27" s="495"/>
      <c r="BL27" s="495"/>
      <c r="BM27" s="496"/>
      <c r="BN27" s="491">
        <v>1181420</v>
      </c>
      <c r="BO27" s="492"/>
      <c r="BP27" s="492"/>
      <c r="BQ27" s="492"/>
      <c r="BR27" s="492"/>
      <c r="BS27" s="492"/>
      <c r="BT27" s="492"/>
      <c r="BU27" s="493"/>
      <c r="BV27" s="491">
        <v>1181411</v>
      </c>
      <c r="BW27" s="492"/>
      <c r="BX27" s="492"/>
      <c r="BY27" s="492"/>
      <c r="BZ27" s="492"/>
      <c r="CA27" s="492"/>
      <c r="CB27" s="492"/>
      <c r="CC27" s="493"/>
      <c r="CD27" s="196"/>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15">
      <c r="A28" s="181"/>
      <c r="B28" s="436"/>
      <c r="C28" s="437"/>
      <c r="D28" s="438"/>
      <c r="E28" s="413" t="s">
        <v>185</v>
      </c>
      <c r="F28" s="414"/>
      <c r="G28" s="414"/>
      <c r="H28" s="414"/>
      <c r="I28" s="414"/>
      <c r="J28" s="414"/>
      <c r="K28" s="415"/>
      <c r="L28" s="410">
        <v>1</v>
      </c>
      <c r="M28" s="411"/>
      <c r="N28" s="411"/>
      <c r="O28" s="411"/>
      <c r="P28" s="412"/>
      <c r="Q28" s="410">
        <v>3800</v>
      </c>
      <c r="R28" s="411"/>
      <c r="S28" s="411"/>
      <c r="T28" s="411"/>
      <c r="U28" s="411"/>
      <c r="V28" s="412"/>
      <c r="W28" s="500"/>
      <c r="X28" s="437"/>
      <c r="Y28" s="438"/>
      <c r="Z28" s="413" t="s">
        <v>186</v>
      </c>
      <c r="AA28" s="414"/>
      <c r="AB28" s="414"/>
      <c r="AC28" s="414"/>
      <c r="AD28" s="414"/>
      <c r="AE28" s="414"/>
      <c r="AF28" s="414"/>
      <c r="AG28" s="415"/>
      <c r="AH28" s="410" t="s">
        <v>181</v>
      </c>
      <c r="AI28" s="411"/>
      <c r="AJ28" s="411"/>
      <c r="AK28" s="411"/>
      <c r="AL28" s="412"/>
      <c r="AM28" s="410" t="s">
        <v>181</v>
      </c>
      <c r="AN28" s="411"/>
      <c r="AO28" s="411"/>
      <c r="AP28" s="411"/>
      <c r="AQ28" s="411"/>
      <c r="AR28" s="412"/>
      <c r="AS28" s="410" t="s">
        <v>181</v>
      </c>
      <c r="AT28" s="411"/>
      <c r="AU28" s="411"/>
      <c r="AV28" s="411"/>
      <c r="AW28" s="411"/>
      <c r="AX28" s="470"/>
      <c r="AY28" s="474" t="s">
        <v>187</v>
      </c>
      <c r="AZ28" s="475"/>
      <c r="BA28" s="475"/>
      <c r="BB28" s="476"/>
      <c r="BC28" s="483" t="s">
        <v>50</v>
      </c>
      <c r="BD28" s="484"/>
      <c r="BE28" s="484"/>
      <c r="BF28" s="484"/>
      <c r="BG28" s="484"/>
      <c r="BH28" s="484"/>
      <c r="BI28" s="484"/>
      <c r="BJ28" s="484"/>
      <c r="BK28" s="484"/>
      <c r="BL28" s="484"/>
      <c r="BM28" s="485"/>
      <c r="BN28" s="486">
        <v>5114395</v>
      </c>
      <c r="BO28" s="487"/>
      <c r="BP28" s="487"/>
      <c r="BQ28" s="487"/>
      <c r="BR28" s="487"/>
      <c r="BS28" s="487"/>
      <c r="BT28" s="487"/>
      <c r="BU28" s="488"/>
      <c r="BV28" s="486">
        <v>4558782</v>
      </c>
      <c r="BW28" s="487"/>
      <c r="BX28" s="487"/>
      <c r="BY28" s="487"/>
      <c r="BZ28" s="487"/>
      <c r="CA28" s="487"/>
      <c r="CB28" s="487"/>
      <c r="CC28" s="488"/>
      <c r="CD28" s="194"/>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15">
      <c r="A29" s="181"/>
      <c r="B29" s="436"/>
      <c r="C29" s="437"/>
      <c r="D29" s="438"/>
      <c r="E29" s="413" t="s">
        <v>188</v>
      </c>
      <c r="F29" s="414"/>
      <c r="G29" s="414"/>
      <c r="H29" s="414"/>
      <c r="I29" s="414"/>
      <c r="J29" s="414"/>
      <c r="K29" s="415"/>
      <c r="L29" s="410">
        <v>20</v>
      </c>
      <c r="M29" s="411"/>
      <c r="N29" s="411"/>
      <c r="O29" s="411"/>
      <c r="P29" s="412"/>
      <c r="Q29" s="410">
        <v>3500</v>
      </c>
      <c r="R29" s="411"/>
      <c r="S29" s="411"/>
      <c r="T29" s="411"/>
      <c r="U29" s="411"/>
      <c r="V29" s="412"/>
      <c r="W29" s="501"/>
      <c r="X29" s="502"/>
      <c r="Y29" s="503"/>
      <c r="Z29" s="413" t="s">
        <v>189</v>
      </c>
      <c r="AA29" s="414"/>
      <c r="AB29" s="414"/>
      <c r="AC29" s="414"/>
      <c r="AD29" s="414"/>
      <c r="AE29" s="414"/>
      <c r="AF29" s="414"/>
      <c r="AG29" s="415"/>
      <c r="AH29" s="410">
        <v>549</v>
      </c>
      <c r="AI29" s="411"/>
      <c r="AJ29" s="411"/>
      <c r="AK29" s="411"/>
      <c r="AL29" s="412"/>
      <c r="AM29" s="410">
        <v>1800810</v>
      </c>
      <c r="AN29" s="411"/>
      <c r="AO29" s="411"/>
      <c r="AP29" s="411"/>
      <c r="AQ29" s="411"/>
      <c r="AR29" s="412"/>
      <c r="AS29" s="410">
        <v>3280</v>
      </c>
      <c r="AT29" s="411"/>
      <c r="AU29" s="411"/>
      <c r="AV29" s="411"/>
      <c r="AW29" s="411"/>
      <c r="AX29" s="470"/>
      <c r="AY29" s="477"/>
      <c r="AZ29" s="478"/>
      <c r="BA29" s="478"/>
      <c r="BB29" s="479"/>
      <c r="BC29" s="471" t="s">
        <v>190</v>
      </c>
      <c r="BD29" s="472"/>
      <c r="BE29" s="472"/>
      <c r="BF29" s="472"/>
      <c r="BG29" s="472"/>
      <c r="BH29" s="472"/>
      <c r="BI29" s="472"/>
      <c r="BJ29" s="472"/>
      <c r="BK29" s="472"/>
      <c r="BL29" s="472"/>
      <c r="BM29" s="473"/>
      <c r="BN29" s="457">
        <v>3620743</v>
      </c>
      <c r="BO29" s="458"/>
      <c r="BP29" s="458"/>
      <c r="BQ29" s="458"/>
      <c r="BR29" s="458"/>
      <c r="BS29" s="458"/>
      <c r="BT29" s="458"/>
      <c r="BU29" s="459"/>
      <c r="BV29" s="457">
        <v>4406793</v>
      </c>
      <c r="BW29" s="458"/>
      <c r="BX29" s="458"/>
      <c r="BY29" s="458"/>
      <c r="BZ29" s="458"/>
      <c r="CA29" s="458"/>
      <c r="CB29" s="458"/>
      <c r="CC29" s="459"/>
      <c r="CD29" s="196"/>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
      <c r="A30" s="181"/>
      <c r="B30" s="439"/>
      <c r="C30" s="440"/>
      <c r="D30" s="441"/>
      <c r="E30" s="418"/>
      <c r="F30" s="419"/>
      <c r="G30" s="419"/>
      <c r="H30" s="419"/>
      <c r="I30" s="419"/>
      <c r="J30" s="419"/>
      <c r="K30" s="420"/>
      <c r="L30" s="421"/>
      <c r="M30" s="422"/>
      <c r="N30" s="422"/>
      <c r="O30" s="422"/>
      <c r="P30" s="423"/>
      <c r="Q30" s="421"/>
      <c r="R30" s="422"/>
      <c r="S30" s="422"/>
      <c r="T30" s="422"/>
      <c r="U30" s="422"/>
      <c r="V30" s="423"/>
      <c r="W30" s="424" t="s">
        <v>191</v>
      </c>
      <c r="X30" s="425"/>
      <c r="Y30" s="425"/>
      <c r="Z30" s="425"/>
      <c r="AA30" s="425"/>
      <c r="AB30" s="425"/>
      <c r="AC30" s="425"/>
      <c r="AD30" s="425"/>
      <c r="AE30" s="425"/>
      <c r="AF30" s="425"/>
      <c r="AG30" s="426"/>
      <c r="AH30" s="427">
        <v>97.7</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6964327</v>
      </c>
      <c r="BO30" s="492"/>
      <c r="BP30" s="492"/>
      <c r="BQ30" s="492"/>
      <c r="BR30" s="492"/>
      <c r="BS30" s="492"/>
      <c r="BT30" s="492"/>
      <c r="BU30" s="493"/>
      <c r="BV30" s="491">
        <v>7438396</v>
      </c>
      <c r="BW30" s="492"/>
      <c r="BX30" s="492"/>
      <c r="BY30" s="492"/>
      <c r="BZ30" s="492"/>
      <c r="CA30" s="492"/>
      <c r="CB30" s="492"/>
      <c r="CC30" s="49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6" t="s">
        <v>192</v>
      </c>
      <c r="D32" s="416"/>
      <c r="E32" s="416"/>
      <c r="F32" s="416"/>
      <c r="G32" s="416"/>
      <c r="H32" s="416"/>
      <c r="I32" s="416"/>
      <c r="J32" s="416"/>
      <c r="K32" s="416"/>
      <c r="L32" s="416"/>
      <c r="M32" s="416"/>
      <c r="N32" s="416"/>
      <c r="O32" s="416"/>
      <c r="P32" s="416"/>
      <c r="Q32" s="416"/>
      <c r="R32" s="416"/>
      <c r="S32" s="416"/>
      <c r="U32" s="417" t="s">
        <v>193</v>
      </c>
      <c r="V32" s="417"/>
      <c r="W32" s="417"/>
      <c r="X32" s="417"/>
      <c r="Y32" s="417"/>
      <c r="Z32" s="417"/>
      <c r="AA32" s="417"/>
      <c r="AB32" s="417"/>
      <c r="AC32" s="417"/>
      <c r="AD32" s="417"/>
      <c r="AE32" s="417"/>
      <c r="AF32" s="417"/>
      <c r="AG32" s="417"/>
      <c r="AH32" s="417"/>
      <c r="AI32" s="417"/>
      <c r="AJ32" s="417"/>
      <c r="AK32" s="417"/>
      <c r="AM32" s="417" t="s">
        <v>194</v>
      </c>
      <c r="AN32" s="417"/>
      <c r="AO32" s="417"/>
      <c r="AP32" s="417"/>
      <c r="AQ32" s="417"/>
      <c r="AR32" s="417"/>
      <c r="AS32" s="417"/>
      <c r="AT32" s="417"/>
      <c r="AU32" s="417"/>
      <c r="AV32" s="417"/>
      <c r="AW32" s="417"/>
      <c r="AX32" s="417"/>
      <c r="AY32" s="417"/>
      <c r="AZ32" s="417"/>
      <c r="BA32" s="417"/>
      <c r="BB32" s="417"/>
      <c r="BC32" s="417"/>
      <c r="BE32" s="417" t="s">
        <v>195</v>
      </c>
      <c r="BF32" s="417"/>
      <c r="BG32" s="417"/>
      <c r="BH32" s="417"/>
      <c r="BI32" s="417"/>
      <c r="BJ32" s="417"/>
      <c r="BK32" s="417"/>
      <c r="BL32" s="417"/>
      <c r="BM32" s="417"/>
      <c r="BN32" s="417"/>
      <c r="BO32" s="417"/>
      <c r="BP32" s="417"/>
      <c r="BQ32" s="417"/>
      <c r="BR32" s="417"/>
      <c r="BS32" s="417"/>
      <c r="BT32" s="417"/>
      <c r="BU32" s="417"/>
      <c r="BW32" s="417" t="s">
        <v>196</v>
      </c>
      <c r="BX32" s="417"/>
      <c r="BY32" s="417"/>
      <c r="BZ32" s="417"/>
      <c r="CA32" s="417"/>
      <c r="CB32" s="417"/>
      <c r="CC32" s="417"/>
      <c r="CD32" s="417"/>
      <c r="CE32" s="417"/>
      <c r="CF32" s="417"/>
      <c r="CG32" s="417"/>
      <c r="CH32" s="417"/>
      <c r="CI32" s="417"/>
      <c r="CJ32" s="417"/>
      <c r="CK32" s="417"/>
      <c r="CL32" s="417"/>
      <c r="CM32" s="417"/>
      <c r="CO32" s="417" t="s">
        <v>197</v>
      </c>
      <c r="CP32" s="417"/>
      <c r="CQ32" s="417"/>
      <c r="CR32" s="417"/>
      <c r="CS32" s="417"/>
      <c r="CT32" s="417"/>
      <c r="CU32" s="417"/>
      <c r="CV32" s="417"/>
      <c r="CW32" s="417"/>
      <c r="CX32" s="417"/>
      <c r="CY32" s="417"/>
      <c r="CZ32" s="417"/>
      <c r="DA32" s="417"/>
      <c r="DB32" s="417"/>
      <c r="DC32" s="417"/>
      <c r="DD32" s="417"/>
      <c r="DE32" s="417"/>
      <c r="DI32" s="204"/>
    </row>
    <row r="33" spans="1:113" ht="13.5" customHeight="1" x14ac:dyDescent="0.15">
      <c r="A33" s="181"/>
      <c r="B33" s="205"/>
      <c r="C33" s="409" t="s">
        <v>198</v>
      </c>
      <c r="D33" s="409"/>
      <c r="E33" s="408" t="s">
        <v>199</v>
      </c>
      <c r="F33" s="408"/>
      <c r="G33" s="408"/>
      <c r="H33" s="408"/>
      <c r="I33" s="408"/>
      <c r="J33" s="408"/>
      <c r="K33" s="408"/>
      <c r="L33" s="408"/>
      <c r="M33" s="408"/>
      <c r="N33" s="408"/>
      <c r="O33" s="408"/>
      <c r="P33" s="408"/>
      <c r="Q33" s="408"/>
      <c r="R33" s="408"/>
      <c r="S33" s="408"/>
      <c r="T33" s="206"/>
      <c r="U33" s="409" t="s">
        <v>198</v>
      </c>
      <c r="V33" s="409"/>
      <c r="W33" s="408" t="s">
        <v>199</v>
      </c>
      <c r="X33" s="408"/>
      <c r="Y33" s="408"/>
      <c r="Z33" s="408"/>
      <c r="AA33" s="408"/>
      <c r="AB33" s="408"/>
      <c r="AC33" s="408"/>
      <c r="AD33" s="408"/>
      <c r="AE33" s="408"/>
      <c r="AF33" s="408"/>
      <c r="AG33" s="408"/>
      <c r="AH33" s="408"/>
      <c r="AI33" s="408"/>
      <c r="AJ33" s="408"/>
      <c r="AK33" s="408"/>
      <c r="AL33" s="206"/>
      <c r="AM33" s="409" t="s">
        <v>198</v>
      </c>
      <c r="AN33" s="409"/>
      <c r="AO33" s="408" t="s">
        <v>199</v>
      </c>
      <c r="AP33" s="408"/>
      <c r="AQ33" s="408"/>
      <c r="AR33" s="408"/>
      <c r="AS33" s="408"/>
      <c r="AT33" s="408"/>
      <c r="AU33" s="408"/>
      <c r="AV33" s="408"/>
      <c r="AW33" s="408"/>
      <c r="AX33" s="408"/>
      <c r="AY33" s="408"/>
      <c r="AZ33" s="408"/>
      <c r="BA33" s="408"/>
      <c r="BB33" s="408"/>
      <c r="BC33" s="408"/>
      <c r="BD33" s="207"/>
      <c r="BE33" s="408" t="s">
        <v>200</v>
      </c>
      <c r="BF33" s="408"/>
      <c r="BG33" s="408" t="s">
        <v>201</v>
      </c>
      <c r="BH33" s="408"/>
      <c r="BI33" s="408"/>
      <c r="BJ33" s="408"/>
      <c r="BK33" s="408"/>
      <c r="BL33" s="408"/>
      <c r="BM33" s="408"/>
      <c r="BN33" s="408"/>
      <c r="BO33" s="408"/>
      <c r="BP33" s="408"/>
      <c r="BQ33" s="408"/>
      <c r="BR33" s="408"/>
      <c r="BS33" s="408"/>
      <c r="BT33" s="408"/>
      <c r="BU33" s="408"/>
      <c r="BV33" s="207"/>
      <c r="BW33" s="409" t="s">
        <v>200</v>
      </c>
      <c r="BX33" s="409"/>
      <c r="BY33" s="408" t="s">
        <v>202</v>
      </c>
      <c r="BZ33" s="408"/>
      <c r="CA33" s="408"/>
      <c r="CB33" s="408"/>
      <c r="CC33" s="408"/>
      <c r="CD33" s="408"/>
      <c r="CE33" s="408"/>
      <c r="CF33" s="408"/>
      <c r="CG33" s="408"/>
      <c r="CH33" s="408"/>
      <c r="CI33" s="408"/>
      <c r="CJ33" s="408"/>
      <c r="CK33" s="408"/>
      <c r="CL33" s="408"/>
      <c r="CM33" s="408"/>
      <c r="CN33" s="206"/>
      <c r="CO33" s="409" t="s">
        <v>198</v>
      </c>
      <c r="CP33" s="409"/>
      <c r="CQ33" s="408" t="s">
        <v>203</v>
      </c>
      <c r="CR33" s="408"/>
      <c r="CS33" s="408"/>
      <c r="CT33" s="408"/>
      <c r="CU33" s="408"/>
      <c r="CV33" s="408"/>
      <c r="CW33" s="408"/>
      <c r="CX33" s="408"/>
      <c r="CY33" s="408"/>
      <c r="CZ33" s="408"/>
      <c r="DA33" s="408"/>
      <c r="DB33" s="408"/>
      <c r="DC33" s="408"/>
      <c r="DD33" s="408"/>
      <c r="DE33" s="408"/>
      <c r="DF33" s="206"/>
      <c r="DG33" s="407" t="s">
        <v>204</v>
      </c>
      <c r="DH33" s="407"/>
      <c r="DI33" s="208"/>
    </row>
    <row r="34" spans="1:113" ht="32.25" customHeight="1" x14ac:dyDescent="0.15">
      <c r="A34" s="181"/>
      <c r="B34" s="205"/>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81"/>
      <c r="U34" s="405">
        <f>IF(W34="","",MAX(C34:D43)+1)</f>
        <v>2</v>
      </c>
      <c r="V34" s="405"/>
      <c r="W34" s="406" t="str">
        <f>IF('各会計、関係団体の財政状況及び健全化判断比率'!B28="","",'各会計、関係団体の財政状況及び健全化判断比率'!B28)</f>
        <v>国民健康保険特別会計（事業勘定）</v>
      </c>
      <c r="X34" s="406"/>
      <c r="Y34" s="406"/>
      <c r="Z34" s="406"/>
      <c r="AA34" s="406"/>
      <c r="AB34" s="406"/>
      <c r="AC34" s="406"/>
      <c r="AD34" s="406"/>
      <c r="AE34" s="406"/>
      <c r="AF34" s="406"/>
      <c r="AG34" s="406"/>
      <c r="AH34" s="406"/>
      <c r="AI34" s="406"/>
      <c r="AJ34" s="406"/>
      <c r="AK34" s="406"/>
      <c r="AL34" s="181"/>
      <c r="AM34" s="405">
        <f>IF(AO34="","",MAX(C34:D43,U34:V43)+1)</f>
        <v>6</v>
      </c>
      <c r="AN34" s="405"/>
      <c r="AO34" s="406" t="str">
        <f>IF('各会計、関係団体の財政状況及び健全化判断比率'!B32="","",'各会計、関係団体の財政状況及び健全化判断比率'!B32)</f>
        <v>水道事業会計</v>
      </c>
      <c r="AP34" s="406"/>
      <c r="AQ34" s="406"/>
      <c r="AR34" s="406"/>
      <c r="AS34" s="406"/>
      <c r="AT34" s="406"/>
      <c r="AU34" s="406"/>
      <c r="AV34" s="406"/>
      <c r="AW34" s="406"/>
      <c r="AX34" s="406"/>
      <c r="AY34" s="406"/>
      <c r="AZ34" s="406"/>
      <c r="BA34" s="406"/>
      <c r="BB34" s="406"/>
      <c r="BC34" s="406"/>
      <c r="BD34" s="181"/>
      <c r="BE34" s="405">
        <f>IF(BG34="","",MAX(C34:D43,U34:V43,AM34:AN43)+1)</f>
        <v>9</v>
      </c>
      <c r="BF34" s="405"/>
      <c r="BG34" s="406" t="str">
        <f>IF('各会計、関係団体の財政状況及び健全化判断比率'!B35="","",'各会計、関係団体の財政状況及び健全化判断比率'!B35)</f>
        <v>農業集落排水事業特別会計</v>
      </c>
      <c r="BH34" s="406"/>
      <c r="BI34" s="406"/>
      <c r="BJ34" s="406"/>
      <c r="BK34" s="406"/>
      <c r="BL34" s="406"/>
      <c r="BM34" s="406"/>
      <c r="BN34" s="406"/>
      <c r="BO34" s="406"/>
      <c r="BP34" s="406"/>
      <c r="BQ34" s="406"/>
      <c r="BR34" s="406"/>
      <c r="BS34" s="406"/>
      <c r="BT34" s="406"/>
      <c r="BU34" s="406"/>
      <c r="BV34" s="181"/>
      <c r="BW34" s="405">
        <f>IF(BY34="","",MAX(C34:D43,U34:V43,AM34:AN43,BE34:BF43)+1)</f>
        <v>12</v>
      </c>
      <c r="BX34" s="405"/>
      <c r="BY34" s="406" t="str">
        <f>IF('各会計、関係団体の財政状況及び健全化判断比率'!B68="","",'各会計、関係団体の財政状況及び健全化判断比率'!B68)</f>
        <v>浜田地区広域行政組合（普通）</v>
      </c>
      <c r="BZ34" s="406"/>
      <c r="CA34" s="406"/>
      <c r="CB34" s="406"/>
      <c r="CC34" s="406"/>
      <c r="CD34" s="406"/>
      <c r="CE34" s="406"/>
      <c r="CF34" s="406"/>
      <c r="CG34" s="406"/>
      <c r="CH34" s="406"/>
      <c r="CI34" s="406"/>
      <c r="CJ34" s="406"/>
      <c r="CK34" s="406"/>
      <c r="CL34" s="406"/>
      <c r="CM34" s="406"/>
      <c r="CN34" s="181"/>
      <c r="CO34" s="405">
        <f>IF(CQ34="","",MAX(C34:D43,U34:V43,AM34:AN43,BE34:BF43,BW34:BX43)+1)</f>
        <v>17</v>
      </c>
      <c r="CP34" s="405"/>
      <c r="CQ34" s="406" t="str">
        <f>IF('各会計、関係団体の財政状況及び健全化判断比率'!BS7="","",'各会計、関係団体の財政状況及び健全化判断比率'!BS7)</f>
        <v>金城開発</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8"/>
    </row>
    <row r="35" spans="1:113" ht="32.25" customHeight="1" x14ac:dyDescent="0.15">
      <c r="A35" s="181"/>
      <c r="B35" s="205"/>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81"/>
      <c r="U35" s="405">
        <f>IF(W35="","",U34+1)</f>
        <v>3</v>
      </c>
      <c r="V35" s="405"/>
      <c r="W35" s="406" t="str">
        <f>IF('各会計、関係団体の財政状況及び健全化判断比率'!B29="","",'各会計、関係団体の財政状況及び健全化判断比率'!B29)</f>
        <v>国民健康保険特別会計（直診勘定）</v>
      </c>
      <c r="X35" s="406"/>
      <c r="Y35" s="406"/>
      <c r="Z35" s="406"/>
      <c r="AA35" s="406"/>
      <c r="AB35" s="406"/>
      <c r="AC35" s="406"/>
      <c r="AD35" s="406"/>
      <c r="AE35" s="406"/>
      <c r="AF35" s="406"/>
      <c r="AG35" s="406"/>
      <c r="AH35" s="406"/>
      <c r="AI35" s="406"/>
      <c r="AJ35" s="406"/>
      <c r="AK35" s="406"/>
      <c r="AL35" s="181"/>
      <c r="AM35" s="405">
        <f t="shared" ref="AM35:AM43" si="0">IF(AO35="","",AM34+1)</f>
        <v>7</v>
      </c>
      <c r="AN35" s="405"/>
      <c r="AO35" s="406" t="str">
        <f>IF('各会計、関係団体の財政状況及び健全化判断比率'!B33="","",'各会計、関係団体の財政状況及び健全化判断比率'!B33)</f>
        <v>工業用水道事業会計</v>
      </c>
      <c r="AP35" s="406"/>
      <c r="AQ35" s="406"/>
      <c r="AR35" s="406"/>
      <c r="AS35" s="406"/>
      <c r="AT35" s="406"/>
      <c r="AU35" s="406"/>
      <c r="AV35" s="406"/>
      <c r="AW35" s="406"/>
      <c r="AX35" s="406"/>
      <c r="AY35" s="406"/>
      <c r="AZ35" s="406"/>
      <c r="BA35" s="406"/>
      <c r="BB35" s="406"/>
      <c r="BC35" s="406"/>
      <c r="BD35" s="181"/>
      <c r="BE35" s="405">
        <f t="shared" ref="BE35:BE43" si="1">IF(BG35="","",BE34+1)</f>
        <v>10</v>
      </c>
      <c r="BF35" s="405"/>
      <c r="BG35" s="406" t="str">
        <f>IF('各会計、関係団体の財政状況及び健全化判断比率'!B36="","",'各会計、関係団体の財政状況及び健全化判断比率'!B36)</f>
        <v>漁業集落排水事業特別会計</v>
      </c>
      <c r="BH35" s="406"/>
      <c r="BI35" s="406"/>
      <c r="BJ35" s="406"/>
      <c r="BK35" s="406"/>
      <c r="BL35" s="406"/>
      <c r="BM35" s="406"/>
      <c r="BN35" s="406"/>
      <c r="BO35" s="406"/>
      <c r="BP35" s="406"/>
      <c r="BQ35" s="406"/>
      <c r="BR35" s="406"/>
      <c r="BS35" s="406"/>
      <c r="BT35" s="406"/>
      <c r="BU35" s="406"/>
      <c r="BV35" s="181"/>
      <c r="BW35" s="405">
        <f t="shared" ref="BW35:BW43" si="2">IF(BY35="","",BW34+1)</f>
        <v>13</v>
      </c>
      <c r="BX35" s="405"/>
      <c r="BY35" s="406" t="str">
        <f>IF('各会計、関係団体の財政状況及び健全化判断比率'!B69="","",'各会計、関係団体の財政状況及び健全化判断比率'!B69)</f>
        <v>浜田地区広域行政組合（介護保険）</v>
      </c>
      <c r="BZ35" s="406"/>
      <c r="CA35" s="406"/>
      <c r="CB35" s="406"/>
      <c r="CC35" s="406"/>
      <c r="CD35" s="406"/>
      <c r="CE35" s="406"/>
      <c r="CF35" s="406"/>
      <c r="CG35" s="406"/>
      <c r="CH35" s="406"/>
      <c r="CI35" s="406"/>
      <c r="CJ35" s="406"/>
      <c r="CK35" s="406"/>
      <c r="CL35" s="406"/>
      <c r="CM35" s="406"/>
      <c r="CN35" s="181"/>
      <c r="CO35" s="405">
        <f t="shared" ref="CO35:CO43" si="3">IF(CQ35="","",CO34+1)</f>
        <v>18</v>
      </c>
      <c r="CP35" s="405"/>
      <c r="CQ35" s="406" t="str">
        <f>IF('各会計、関係団体の財政状況及び健全化判断比率'!BS8="","",'各会計、関係団体の財政状況及び健全化判断比率'!BS8)</f>
        <v>島根県西部山村振興財団</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8"/>
    </row>
    <row r="36" spans="1:113" ht="32.25" customHeight="1" x14ac:dyDescent="0.15">
      <c r="A36" s="181"/>
      <c r="B36" s="205"/>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81"/>
      <c r="U36" s="405">
        <f t="shared" ref="U36:U43" si="4">IF(W36="","",U35+1)</f>
        <v>4</v>
      </c>
      <c r="V36" s="405"/>
      <c r="W36" s="406" t="str">
        <f>IF('各会計、関係団体の財政状況及び健全化判断比率'!B30="","",'各会計、関係団体の財政状況及び健全化判断比率'!B30)</f>
        <v>駐車場事業特別会計</v>
      </c>
      <c r="X36" s="406"/>
      <c r="Y36" s="406"/>
      <c r="Z36" s="406"/>
      <c r="AA36" s="406"/>
      <c r="AB36" s="406"/>
      <c r="AC36" s="406"/>
      <c r="AD36" s="406"/>
      <c r="AE36" s="406"/>
      <c r="AF36" s="406"/>
      <c r="AG36" s="406"/>
      <c r="AH36" s="406"/>
      <c r="AI36" s="406"/>
      <c r="AJ36" s="406"/>
      <c r="AK36" s="406"/>
      <c r="AL36" s="181"/>
      <c r="AM36" s="405">
        <f t="shared" si="0"/>
        <v>8</v>
      </c>
      <c r="AN36" s="405"/>
      <c r="AO36" s="406" t="str">
        <f>IF('各会計、関係団体の財政状況及び健全化判断比率'!B34="","",'各会計、関係団体の財政状況及び健全化判断比率'!B34)</f>
        <v>公共下水道事業会計</v>
      </c>
      <c r="AP36" s="406"/>
      <c r="AQ36" s="406"/>
      <c r="AR36" s="406"/>
      <c r="AS36" s="406"/>
      <c r="AT36" s="406"/>
      <c r="AU36" s="406"/>
      <c r="AV36" s="406"/>
      <c r="AW36" s="406"/>
      <c r="AX36" s="406"/>
      <c r="AY36" s="406"/>
      <c r="AZ36" s="406"/>
      <c r="BA36" s="406"/>
      <c r="BB36" s="406"/>
      <c r="BC36" s="406"/>
      <c r="BD36" s="181"/>
      <c r="BE36" s="405">
        <f t="shared" si="1"/>
        <v>11</v>
      </c>
      <c r="BF36" s="405"/>
      <c r="BG36" s="406" t="str">
        <f>IF('各会計、関係団体の財政状況及び健全化判断比率'!B37="","",'各会計、関係団体の財政状況及び健全化判断比率'!B37)</f>
        <v>生活排水処理事業特別会計</v>
      </c>
      <c r="BH36" s="406"/>
      <c r="BI36" s="406"/>
      <c r="BJ36" s="406"/>
      <c r="BK36" s="406"/>
      <c r="BL36" s="406"/>
      <c r="BM36" s="406"/>
      <c r="BN36" s="406"/>
      <c r="BO36" s="406"/>
      <c r="BP36" s="406"/>
      <c r="BQ36" s="406"/>
      <c r="BR36" s="406"/>
      <c r="BS36" s="406"/>
      <c r="BT36" s="406"/>
      <c r="BU36" s="406"/>
      <c r="BV36" s="181"/>
      <c r="BW36" s="405">
        <f t="shared" si="2"/>
        <v>14</v>
      </c>
      <c r="BX36" s="405"/>
      <c r="BY36" s="406" t="str">
        <f>IF('各会計、関係団体の財政状況及び健全化判断比率'!B70="","",'各会計、関係団体の財政状況及び健全化判断比率'!B70)</f>
        <v>島根県市町村総合事務組合（普通）</v>
      </c>
      <c r="BZ36" s="406"/>
      <c r="CA36" s="406"/>
      <c r="CB36" s="406"/>
      <c r="CC36" s="406"/>
      <c r="CD36" s="406"/>
      <c r="CE36" s="406"/>
      <c r="CF36" s="406"/>
      <c r="CG36" s="406"/>
      <c r="CH36" s="406"/>
      <c r="CI36" s="406"/>
      <c r="CJ36" s="406"/>
      <c r="CK36" s="406"/>
      <c r="CL36" s="406"/>
      <c r="CM36" s="406"/>
      <c r="CN36" s="181"/>
      <c r="CO36" s="405">
        <f t="shared" si="3"/>
        <v>19</v>
      </c>
      <c r="CP36" s="405"/>
      <c r="CQ36" s="406" t="str">
        <f>IF('各会計、関係団体の財政状況及び健全化判断比率'!BS9="","",'各会計、関係団体の財政状況及び健全化判断比率'!BS9)</f>
        <v>石見ケーブルビジョン</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8"/>
    </row>
    <row r="37" spans="1:113" ht="32.25" customHeight="1" x14ac:dyDescent="0.15">
      <c r="A37" s="181"/>
      <c r="B37" s="205"/>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81"/>
      <c r="U37" s="405">
        <f t="shared" si="4"/>
        <v>5</v>
      </c>
      <c r="V37" s="405"/>
      <c r="W37" s="406" t="str">
        <f>IF('各会計、関係団体の財政状況及び健全化判断比率'!B31="","",'各会計、関係団体の財政状況及び健全化判断比率'!B31)</f>
        <v>後期高齢者医療特別会計</v>
      </c>
      <c r="X37" s="406"/>
      <c r="Y37" s="406"/>
      <c r="Z37" s="406"/>
      <c r="AA37" s="406"/>
      <c r="AB37" s="406"/>
      <c r="AC37" s="406"/>
      <c r="AD37" s="406"/>
      <c r="AE37" s="406"/>
      <c r="AF37" s="406"/>
      <c r="AG37" s="406"/>
      <c r="AH37" s="406"/>
      <c r="AI37" s="406"/>
      <c r="AJ37" s="406"/>
      <c r="AK37" s="406"/>
      <c r="AL37" s="181"/>
      <c r="AM37" s="405" t="str">
        <f t="shared" si="0"/>
        <v/>
      </c>
      <c r="AN37" s="405"/>
      <c r="AO37" s="406"/>
      <c r="AP37" s="406"/>
      <c r="AQ37" s="406"/>
      <c r="AR37" s="406"/>
      <c r="AS37" s="406"/>
      <c r="AT37" s="406"/>
      <c r="AU37" s="406"/>
      <c r="AV37" s="406"/>
      <c r="AW37" s="406"/>
      <c r="AX37" s="406"/>
      <c r="AY37" s="406"/>
      <c r="AZ37" s="406"/>
      <c r="BA37" s="406"/>
      <c r="BB37" s="406"/>
      <c r="BC37" s="406"/>
      <c r="BD37" s="181"/>
      <c r="BE37" s="405" t="str">
        <f t="shared" si="1"/>
        <v/>
      </c>
      <c r="BF37" s="405"/>
      <c r="BG37" s="406"/>
      <c r="BH37" s="406"/>
      <c r="BI37" s="406"/>
      <c r="BJ37" s="406"/>
      <c r="BK37" s="406"/>
      <c r="BL37" s="406"/>
      <c r="BM37" s="406"/>
      <c r="BN37" s="406"/>
      <c r="BO37" s="406"/>
      <c r="BP37" s="406"/>
      <c r="BQ37" s="406"/>
      <c r="BR37" s="406"/>
      <c r="BS37" s="406"/>
      <c r="BT37" s="406"/>
      <c r="BU37" s="406"/>
      <c r="BV37" s="181"/>
      <c r="BW37" s="405">
        <f t="shared" si="2"/>
        <v>15</v>
      </c>
      <c r="BX37" s="405"/>
      <c r="BY37" s="406" t="str">
        <f>IF('各会計、関係団体の財政状況及び健全化判断比率'!B71="","",'各会計、関係団体の財政状況及び健全化判断比率'!B71)</f>
        <v>島根県後期高齢者医療広域連合（普通）</v>
      </c>
      <c r="BZ37" s="406"/>
      <c r="CA37" s="406"/>
      <c r="CB37" s="406"/>
      <c r="CC37" s="406"/>
      <c r="CD37" s="406"/>
      <c r="CE37" s="406"/>
      <c r="CF37" s="406"/>
      <c r="CG37" s="406"/>
      <c r="CH37" s="406"/>
      <c r="CI37" s="406"/>
      <c r="CJ37" s="406"/>
      <c r="CK37" s="406"/>
      <c r="CL37" s="406"/>
      <c r="CM37" s="406"/>
      <c r="CN37" s="181"/>
      <c r="CO37" s="405">
        <f t="shared" si="3"/>
        <v>20</v>
      </c>
      <c r="CP37" s="405"/>
      <c r="CQ37" s="406" t="str">
        <f>IF('各会計、関係団体の財政状況及び健全化判断比率'!BS10="","",'各会計、関係団体の財政状況及び健全化判断比率'!BS10)</f>
        <v>浜田漁港排水浄化管理センター</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8"/>
    </row>
    <row r="38" spans="1:113" ht="32.25" customHeight="1" x14ac:dyDescent="0.15">
      <c r="A38" s="181"/>
      <c r="B38" s="205"/>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81"/>
      <c r="U38" s="405" t="str">
        <f t="shared" si="4"/>
        <v/>
      </c>
      <c r="V38" s="405"/>
      <c r="W38" s="406"/>
      <c r="X38" s="406"/>
      <c r="Y38" s="406"/>
      <c r="Z38" s="406"/>
      <c r="AA38" s="406"/>
      <c r="AB38" s="406"/>
      <c r="AC38" s="406"/>
      <c r="AD38" s="406"/>
      <c r="AE38" s="406"/>
      <c r="AF38" s="406"/>
      <c r="AG38" s="406"/>
      <c r="AH38" s="406"/>
      <c r="AI38" s="406"/>
      <c r="AJ38" s="406"/>
      <c r="AK38" s="406"/>
      <c r="AL38" s="181"/>
      <c r="AM38" s="405" t="str">
        <f t="shared" si="0"/>
        <v/>
      </c>
      <c r="AN38" s="405"/>
      <c r="AO38" s="406"/>
      <c r="AP38" s="406"/>
      <c r="AQ38" s="406"/>
      <c r="AR38" s="406"/>
      <c r="AS38" s="406"/>
      <c r="AT38" s="406"/>
      <c r="AU38" s="406"/>
      <c r="AV38" s="406"/>
      <c r="AW38" s="406"/>
      <c r="AX38" s="406"/>
      <c r="AY38" s="406"/>
      <c r="AZ38" s="406"/>
      <c r="BA38" s="406"/>
      <c r="BB38" s="406"/>
      <c r="BC38" s="406"/>
      <c r="BD38" s="181"/>
      <c r="BE38" s="405" t="str">
        <f t="shared" si="1"/>
        <v/>
      </c>
      <c r="BF38" s="405"/>
      <c r="BG38" s="406"/>
      <c r="BH38" s="406"/>
      <c r="BI38" s="406"/>
      <c r="BJ38" s="406"/>
      <c r="BK38" s="406"/>
      <c r="BL38" s="406"/>
      <c r="BM38" s="406"/>
      <c r="BN38" s="406"/>
      <c r="BO38" s="406"/>
      <c r="BP38" s="406"/>
      <c r="BQ38" s="406"/>
      <c r="BR38" s="406"/>
      <c r="BS38" s="406"/>
      <c r="BT38" s="406"/>
      <c r="BU38" s="406"/>
      <c r="BV38" s="181"/>
      <c r="BW38" s="405">
        <f t="shared" si="2"/>
        <v>16</v>
      </c>
      <c r="BX38" s="405"/>
      <c r="BY38" s="406" t="str">
        <f>IF('各会計、関係団体の財政状況及び健全化判断比率'!B72="","",'各会計、関係団体の財政状況及び健全化判断比率'!B72)</f>
        <v>島根県後期高齢者医療広域連合（後期高齢）</v>
      </c>
      <c r="BZ38" s="406"/>
      <c r="CA38" s="406"/>
      <c r="CB38" s="406"/>
      <c r="CC38" s="406"/>
      <c r="CD38" s="406"/>
      <c r="CE38" s="406"/>
      <c r="CF38" s="406"/>
      <c r="CG38" s="406"/>
      <c r="CH38" s="406"/>
      <c r="CI38" s="406"/>
      <c r="CJ38" s="406"/>
      <c r="CK38" s="406"/>
      <c r="CL38" s="406"/>
      <c r="CM38" s="406"/>
      <c r="CN38" s="181"/>
      <c r="CO38" s="405">
        <f t="shared" si="3"/>
        <v>21</v>
      </c>
      <c r="CP38" s="405"/>
      <c r="CQ38" s="406" t="str">
        <f>IF('各会計、関係団体の財政状況及び健全化判断比率'!BS11="","",'各会計、関係団体の財政状況及び健全化判断比率'!BS11)</f>
        <v>ゆうひパーク浜田</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8"/>
    </row>
    <row r="39" spans="1:113" ht="32.25" customHeight="1" x14ac:dyDescent="0.15">
      <c r="A39" s="181"/>
      <c r="B39" s="205"/>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81"/>
      <c r="U39" s="405" t="str">
        <f t="shared" si="4"/>
        <v/>
      </c>
      <c r="V39" s="405"/>
      <c r="W39" s="406"/>
      <c r="X39" s="406"/>
      <c r="Y39" s="406"/>
      <c r="Z39" s="406"/>
      <c r="AA39" s="406"/>
      <c r="AB39" s="406"/>
      <c r="AC39" s="406"/>
      <c r="AD39" s="406"/>
      <c r="AE39" s="406"/>
      <c r="AF39" s="406"/>
      <c r="AG39" s="406"/>
      <c r="AH39" s="406"/>
      <c r="AI39" s="406"/>
      <c r="AJ39" s="406"/>
      <c r="AK39" s="406"/>
      <c r="AL39" s="181"/>
      <c r="AM39" s="405" t="str">
        <f t="shared" si="0"/>
        <v/>
      </c>
      <c r="AN39" s="405"/>
      <c r="AO39" s="406"/>
      <c r="AP39" s="406"/>
      <c r="AQ39" s="406"/>
      <c r="AR39" s="406"/>
      <c r="AS39" s="406"/>
      <c r="AT39" s="406"/>
      <c r="AU39" s="406"/>
      <c r="AV39" s="406"/>
      <c r="AW39" s="406"/>
      <c r="AX39" s="406"/>
      <c r="AY39" s="406"/>
      <c r="AZ39" s="406"/>
      <c r="BA39" s="406"/>
      <c r="BB39" s="406"/>
      <c r="BC39" s="406"/>
      <c r="BD39" s="181"/>
      <c r="BE39" s="405" t="str">
        <f t="shared" si="1"/>
        <v/>
      </c>
      <c r="BF39" s="405"/>
      <c r="BG39" s="406"/>
      <c r="BH39" s="406"/>
      <c r="BI39" s="406"/>
      <c r="BJ39" s="406"/>
      <c r="BK39" s="406"/>
      <c r="BL39" s="406"/>
      <c r="BM39" s="406"/>
      <c r="BN39" s="406"/>
      <c r="BO39" s="406"/>
      <c r="BP39" s="406"/>
      <c r="BQ39" s="406"/>
      <c r="BR39" s="406"/>
      <c r="BS39" s="406"/>
      <c r="BT39" s="406"/>
      <c r="BU39" s="406"/>
      <c r="BV39" s="181"/>
      <c r="BW39" s="405" t="str">
        <f t="shared" si="2"/>
        <v/>
      </c>
      <c r="BX39" s="405"/>
      <c r="BY39" s="406" t="str">
        <f>IF('各会計、関係団体の財政状況及び健全化判断比率'!B73="","",'各会計、関係団体の財政状況及び健全化判断比率'!B73)</f>
        <v/>
      </c>
      <c r="BZ39" s="406"/>
      <c r="CA39" s="406"/>
      <c r="CB39" s="406"/>
      <c r="CC39" s="406"/>
      <c r="CD39" s="406"/>
      <c r="CE39" s="406"/>
      <c r="CF39" s="406"/>
      <c r="CG39" s="406"/>
      <c r="CH39" s="406"/>
      <c r="CI39" s="406"/>
      <c r="CJ39" s="406"/>
      <c r="CK39" s="406"/>
      <c r="CL39" s="406"/>
      <c r="CM39" s="406"/>
      <c r="CN39" s="181"/>
      <c r="CO39" s="405">
        <f t="shared" si="3"/>
        <v>22</v>
      </c>
      <c r="CP39" s="405"/>
      <c r="CQ39" s="406" t="str">
        <f>IF('各会計、関係団体の財政状況及び健全化判断比率'!BS12="","",'各会計、関係団体の財政状況及び健全化判断比率'!BS12)</f>
        <v>浜田市土地開発公社</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8"/>
    </row>
    <row r="40" spans="1:113" ht="32.25" customHeight="1" x14ac:dyDescent="0.15">
      <c r="A40" s="181"/>
      <c r="B40" s="205"/>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81"/>
      <c r="U40" s="405" t="str">
        <f t="shared" si="4"/>
        <v/>
      </c>
      <c r="V40" s="405"/>
      <c r="W40" s="406"/>
      <c r="X40" s="406"/>
      <c r="Y40" s="406"/>
      <c r="Z40" s="406"/>
      <c r="AA40" s="406"/>
      <c r="AB40" s="406"/>
      <c r="AC40" s="406"/>
      <c r="AD40" s="406"/>
      <c r="AE40" s="406"/>
      <c r="AF40" s="406"/>
      <c r="AG40" s="406"/>
      <c r="AH40" s="406"/>
      <c r="AI40" s="406"/>
      <c r="AJ40" s="406"/>
      <c r="AK40" s="406"/>
      <c r="AL40" s="181"/>
      <c r="AM40" s="405" t="str">
        <f t="shared" si="0"/>
        <v/>
      </c>
      <c r="AN40" s="405"/>
      <c r="AO40" s="406"/>
      <c r="AP40" s="406"/>
      <c r="AQ40" s="406"/>
      <c r="AR40" s="406"/>
      <c r="AS40" s="406"/>
      <c r="AT40" s="406"/>
      <c r="AU40" s="406"/>
      <c r="AV40" s="406"/>
      <c r="AW40" s="406"/>
      <c r="AX40" s="406"/>
      <c r="AY40" s="406"/>
      <c r="AZ40" s="406"/>
      <c r="BA40" s="406"/>
      <c r="BB40" s="406"/>
      <c r="BC40" s="406"/>
      <c r="BD40" s="181"/>
      <c r="BE40" s="405" t="str">
        <f t="shared" si="1"/>
        <v/>
      </c>
      <c r="BF40" s="405"/>
      <c r="BG40" s="406"/>
      <c r="BH40" s="406"/>
      <c r="BI40" s="406"/>
      <c r="BJ40" s="406"/>
      <c r="BK40" s="406"/>
      <c r="BL40" s="406"/>
      <c r="BM40" s="406"/>
      <c r="BN40" s="406"/>
      <c r="BO40" s="406"/>
      <c r="BP40" s="406"/>
      <c r="BQ40" s="406"/>
      <c r="BR40" s="406"/>
      <c r="BS40" s="406"/>
      <c r="BT40" s="406"/>
      <c r="BU40" s="406"/>
      <c r="BV40" s="181"/>
      <c r="BW40" s="405" t="str">
        <f t="shared" si="2"/>
        <v/>
      </c>
      <c r="BX40" s="405"/>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81"/>
      <c r="CO40" s="405">
        <f t="shared" si="3"/>
        <v>23</v>
      </c>
      <c r="CP40" s="405"/>
      <c r="CQ40" s="406" t="str">
        <f>IF('各会計、関係団体の財政状況及び健全化判断比率'!BS13="","",'各会計、関係団体の財政状況及び健全化判断比率'!BS13)</f>
        <v>浜田市教育文化振興事業団</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8"/>
    </row>
    <row r="41" spans="1:113" ht="32.25" customHeight="1" x14ac:dyDescent="0.15">
      <c r="A41" s="181"/>
      <c r="B41" s="205"/>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81"/>
      <c r="U41" s="405" t="str">
        <f t="shared" si="4"/>
        <v/>
      </c>
      <c r="V41" s="405"/>
      <c r="W41" s="406"/>
      <c r="X41" s="406"/>
      <c r="Y41" s="406"/>
      <c r="Z41" s="406"/>
      <c r="AA41" s="406"/>
      <c r="AB41" s="406"/>
      <c r="AC41" s="406"/>
      <c r="AD41" s="406"/>
      <c r="AE41" s="406"/>
      <c r="AF41" s="406"/>
      <c r="AG41" s="406"/>
      <c r="AH41" s="406"/>
      <c r="AI41" s="406"/>
      <c r="AJ41" s="406"/>
      <c r="AK41" s="406"/>
      <c r="AL41" s="181"/>
      <c r="AM41" s="405" t="str">
        <f t="shared" si="0"/>
        <v/>
      </c>
      <c r="AN41" s="405"/>
      <c r="AO41" s="406"/>
      <c r="AP41" s="406"/>
      <c r="AQ41" s="406"/>
      <c r="AR41" s="406"/>
      <c r="AS41" s="406"/>
      <c r="AT41" s="406"/>
      <c r="AU41" s="406"/>
      <c r="AV41" s="406"/>
      <c r="AW41" s="406"/>
      <c r="AX41" s="406"/>
      <c r="AY41" s="406"/>
      <c r="AZ41" s="406"/>
      <c r="BA41" s="406"/>
      <c r="BB41" s="406"/>
      <c r="BC41" s="406"/>
      <c r="BD41" s="181"/>
      <c r="BE41" s="405" t="str">
        <f t="shared" si="1"/>
        <v/>
      </c>
      <c r="BF41" s="405"/>
      <c r="BG41" s="406"/>
      <c r="BH41" s="406"/>
      <c r="BI41" s="406"/>
      <c r="BJ41" s="406"/>
      <c r="BK41" s="406"/>
      <c r="BL41" s="406"/>
      <c r="BM41" s="406"/>
      <c r="BN41" s="406"/>
      <c r="BO41" s="406"/>
      <c r="BP41" s="406"/>
      <c r="BQ41" s="406"/>
      <c r="BR41" s="406"/>
      <c r="BS41" s="406"/>
      <c r="BT41" s="406"/>
      <c r="BU41" s="406"/>
      <c r="BV41" s="181"/>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81"/>
      <c r="CO41" s="405">
        <f t="shared" si="3"/>
        <v>24</v>
      </c>
      <c r="CP41" s="405"/>
      <c r="CQ41" s="406" t="str">
        <f>IF('各会計、関係団体の財政状況及び健全化判断比率'!BS14="","",'各会計、関係団体の財政状況及び健全化判断比率'!BS14)</f>
        <v>三隅町農業支援センターみらい</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8"/>
    </row>
    <row r="42" spans="1:113" ht="32.25" customHeight="1" x14ac:dyDescent="0.15">
      <c r="B42" s="205"/>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81"/>
      <c r="U42" s="405" t="str">
        <f t="shared" si="4"/>
        <v/>
      </c>
      <c r="V42" s="405"/>
      <c r="W42" s="406"/>
      <c r="X42" s="406"/>
      <c r="Y42" s="406"/>
      <c r="Z42" s="406"/>
      <c r="AA42" s="406"/>
      <c r="AB42" s="406"/>
      <c r="AC42" s="406"/>
      <c r="AD42" s="406"/>
      <c r="AE42" s="406"/>
      <c r="AF42" s="406"/>
      <c r="AG42" s="406"/>
      <c r="AH42" s="406"/>
      <c r="AI42" s="406"/>
      <c r="AJ42" s="406"/>
      <c r="AK42" s="406"/>
      <c r="AL42" s="181"/>
      <c r="AM42" s="405" t="str">
        <f t="shared" si="0"/>
        <v/>
      </c>
      <c r="AN42" s="405"/>
      <c r="AO42" s="406"/>
      <c r="AP42" s="406"/>
      <c r="AQ42" s="406"/>
      <c r="AR42" s="406"/>
      <c r="AS42" s="406"/>
      <c r="AT42" s="406"/>
      <c r="AU42" s="406"/>
      <c r="AV42" s="406"/>
      <c r="AW42" s="406"/>
      <c r="AX42" s="406"/>
      <c r="AY42" s="406"/>
      <c r="AZ42" s="406"/>
      <c r="BA42" s="406"/>
      <c r="BB42" s="406"/>
      <c r="BC42" s="406"/>
      <c r="BD42" s="181"/>
      <c r="BE42" s="405" t="str">
        <f t="shared" si="1"/>
        <v/>
      </c>
      <c r="BF42" s="405"/>
      <c r="BG42" s="406"/>
      <c r="BH42" s="406"/>
      <c r="BI42" s="406"/>
      <c r="BJ42" s="406"/>
      <c r="BK42" s="406"/>
      <c r="BL42" s="406"/>
      <c r="BM42" s="406"/>
      <c r="BN42" s="406"/>
      <c r="BO42" s="406"/>
      <c r="BP42" s="406"/>
      <c r="BQ42" s="406"/>
      <c r="BR42" s="406"/>
      <c r="BS42" s="406"/>
      <c r="BT42" s="406"/>
      <c r="BU42" s="406"/>
      <c r="BV42" s="181"/>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81"/>
      <c r="CO42" s="405">
        <f t="shared" si="3"/>
        <v>25</v>
      </c>
      <c r="CP42" s="405"/>
      <c r="CQ42" s="406" t="str">
        <f>IF('各会計、関係団体の財政状況及び健全化判断比率'!BS15="","",'各会計、関係団体の財政状況及び健全化判断比率'!BS15)</f>
        <v>島根県西部勤労者共済会</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8"/>
    </row>
    <row r="43" spans="1:113" ht="32.25" customHeight="1" x14ac:dyDescent="0.15">
      <c r="B43" s="205"/>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81"/>
      <c r="U43" s="405" t="str">
        <f t="shared" si="4"/>
        <v/>
      </c>
      <c r="V43" s="405"/>
      <c r="W43" s="406"/>
      <c r="X43" s="406"/>
      <c r="Y43" s="406"/>
      <c r="Z43" s="406"/>
      <c r="AA43" s="406"/>
      <c r="AB43" s="406"/>
      <c r="AC43" s="406"/>
      <c r="AD43" s="406"/>
      <c r="AE43" s="406"/>
      <c r="AF43" s="406"/>
      <c r="AG43" s="406"/>
      <c r="AH43" s="406"/>
      <c r="AI43" s="406"/>
      <c r="AJ43" s="406"/>
      <c r="AK43" s="406"/>
      <c r="AL43" s="181"/>
      <c r="AM43" s="405" t="str">
        <f t="shared" si="0"/>
        <v/>
      </c>
      <c r="AN43" s="405"/>
      <c r="AO43" s="406"/>
      <c r="AP43" s="406"/>
      <c r="AQ43" s="406"/>
      <c r="AR43" s="406"/>
      <c r="AS43" s="406"/>
      <c r="AT43" s="406"/>
      <c r="AU43" s="406"/>
      <c r="AV43" s="406"/>
      <c r="AW43" s="406"/>
      <c r="AX43" s="406"/>
      <c r="AY43" s="406"/>
      <c r="AZ43" s="406"/>
      <c r="BA43" s="406"/>
      <c r="BB43" s="406"/>
      <c r="BC43" s="406"/>
      <c r="BD43" s="181"/>
      <c r="BE43" s="405" t="str">
        <f t="shared" si="1"/>
        <v/>
      </c>
      <c r="BF43" s="405"/>
      <c r="BG43" s="406"/>
      <c r="BH43" s="406"/>
      <c r="BI43" s="406"/>
      <c r="BJ43" s="406"/>
      <c r="BK43" s="406"/>
      <c r="BL43" s="406"/>
      <c r="BM43" s="406"/>
      <c r="BN43" s="406"/>
      <c r="BO43" s="406"/>
      <c r="BP43" s="406"/>
      <c r="BQ43" s="406"/>
      <c r="BR43" s="406"/>
      <c r="BS43" s="406"/>
      <c r="BT43" s="406"/>
      <c r="BU43" s="406"/>
      <c r="BV43" s="181"/>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81"/>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402" t="s">
        <v>206</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15">
      <c r="E47" s="402" t="s">
        <v>207</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15">
      <c r="E48" s="402" t="s">
        <v>208</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15">
      <c r="E49" s="404" t="s">
        <v>209</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2" t="s">
        <v>210</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15">
      <c r="E51" s="402" t="s">
        <v>211</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15">
      <c r="E52" s="402" t="s">
        <v>212</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15">
      <c r="E53" s="402" t="s">
        <v>213</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15"/>
    <row r="55" spans="5:113" x14ac:dyDescent="0.15"/>
    <row r="56" spans="5:113" x14ac:dyDescent="0.15"/>
  </sheetData>
  <sheetProtection algorithmName="SHA-512" hashValue="lhcSbDA9HncCFNSBf+dj/hEL97b9Wwc/8fWeb4rNLUWGKGHaRHwZ2keF3QWImPyIOGarmfA7H2fXsTrtWVkAGw==" saltValue="yU2M1zsm2W+98DWXUt6c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5" t="s">
        <v>214</v>
      </c>
      <c r="DI1" s="756"/>
      <c r="DJ1" s="756"/>
      <c r="DK1" s="756"/>
      <c r="DL1" s="756"/>
      <c r="DM1" s="756"/>
      <c r="DN1" s="757"/>
      <c r="DO1" s="214"/>
      <c r="DP1" s="755" t="s">
        <v>215</v>
      </c>
      <c r="DQ1" s="756"/>
      <c r="DR1" s="756"/>
      <c r="DS1" s="756"/>
      <c r="DT1" s="756"/>
      <c r="DU1" s="756"/>
      <c r="DV1" s="756"/>
      <c r="DW1" s="756"/>
      <c r="DX1" s="756"/>
      <c r="DY1" s="756"/>
      <c r="DZ1" s="756"/>
      <c r="EA1" s="756"/>
      <c r="EB1" s="756"/>
      <c r="EC1" s="757"/>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17" t="s">
        <v>227</v>
      </c>
      <c r="C5" s="718"/>
      <c r="D5" s="718"/>
      <c r="E5" s="718"/>
      <c r="F5" s="718"/>
      <c r="G5" s="718"/>
      <c r="H5" s="718"/>
      <c r="I5" s="718"/>
      <c r="J5" s="718"/>
      <c r="K5" s="718"/>
      <c r="L5" s="718"/>
      <c r="M5" s="718"/>
      <c r="N5" s="718"/>
      <c r="O5" s="718"/>
      <c r="P5" s="718"/>
      <c r="Q5" s="719"/>
      <c r="R5" s="714">
        <v>7377023</v>
      </c>
      <c r="S5" s="715"/>
      <c r="T5" s="715"/>
      <c r="U5" s="715"/>
      <c r="V5" s="715"/>
      <c r="W5" s="715"/>
      <c r="X5" s="715"/>
      <c r="Y5" s="740"/>
      <c r="Z5" s="753">
        <v>17.5</v>
      </c>
      <c r="AA5" s="753"/>
      <c r="AB5" s="753"/>
      <c r="AC5" s="753"/>
      <c r="AD5" s="754">
        <v>7377023</v>
      </c>
      <c r="AE5" s="754"/>
      <c r="AF5" s="754"/>
      <c r="AG5" s="754"/>
      <c r="AH5" s="754"/>
      <c r="AI5" s="754"/>
      <c r="AJ5" s="754"/>
      <c r="AK5" s="754"/>
      <c r="AL5" s="741">
        <v>35.5</v>
      </c>
      <c r="AM5" s="723"/>
      <c r="AN5" s="723"/>
      <c r="AO5" s="742"/>
      <c r="AP5" s="717" t="s">
        <v>228</v>
      </c>
      <c r="AQ5" s="718"/>
      <c r="AR5" s="718"/>
      <c r="AS5" s="718"/>
      <c r="AT5" s="718"/>
      <c r="AU5" s="718"/>
      <c r="AV5" s="718"/>
      <c r="AW5" s="718"/>
      <c r="AX5" s="718"/>
      <c r="AY5" s="718"/>
      <c r="AZ5" s="718"/>
      <c r="BA5" s="718"/>
      <c r="BB5" s="718"/>
      <c r="BC5" s="718"/>
      <c r="BD5" s="718"/>
      <c r="BE5" s="718"/>
      <c r="BF5" s="719"/>
      <c r="BG5" s="659">
        <v>7373512</v>
      </c>
      <c r="BH5" s="660"/>
      <c r="BI5" s="660"/>
      <c r="BJ5" s="660"/>
      <c r="BK5" s="660"/>
      <c r="BL5" s="660"/>
      <c r="BM5" s="660"/>
      <c r="BN5" s="661"/>
      <c r="BO5" s="697">
        <v>100</v>
      </c>
      <c r="BP5" s="697"/>
      <c r="BQ5" s="697"/>
      <c r="BR5" s="697"/>
      <c r="BS5" s="698">
        <v>395903</v>
      </c>
      <c r="BT5" s="698"/>
      <c r="BU5" s="698"/>
      <c r="BV5" s="698"/>
      <c r="BW5" s="698"/>
      <c r="BX5" s="698"/>
      <c r="BY5" s="698"/>
      <c r="BZ5" s="698"/>
      <c r="CA5" s="698"/>
      <c r="CB5" s="738"/>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15">
      <c r="B6" s="656" t="s">
        <v>232</v>
      </c>
      <c r="C6" s="657"/>
      <c r="D6" s="657"/>
      <c r="E6" s="657"/>
      <c r="F6" s="657"/>
      <c r="G6" s="657"/>
      <c r="H6" s="657"/>
      <c r="I6" s="657"/>
      <c r="J6" s="657"/>
      <c r="K6" s="657"/>
      <c r="L6" s="657"/>
      <c r="M6" s="657"/>
      <c r="N6" s="657"/>
      <c r="O6" s="657"/>
      <c r="P6" s="657"/>
      <c r="Q6" s="658"/>
      <c r="R6" s="659">
        <v>399345</v>
      </c>
      <c r="S6" s="660"/>
      <c r="T6" s="660"/>
      <c r="U6" s="660"/>
      <c r="V6" s="660"/>
      <c r="W6" s="660"/>
      <c r="X6" s="660"/>
      <c r="Y6" s="661"/>
      <c r="Z6" s="697">
        <v>0.9</v>
      </c>
      <c r="AA6" s="697"/>
      <c r="AB6" s="697"/>
      <c r="AC6" s="697"/>
      <c r="AD6" s="698">
        <v>399345</v>
      </c>
      <c r="AE6" s="698"/>
      <c r="AF6" s="698"/>
      <c r="AG6" s="698"/>
      <c r="AH6" s="698"/>
      <c r="AI6" s="698"/>
      <c r="AJ6" s="698"/>
      <c r="AK6" s="698"/>
      <c r="AL6" s="662">
        <v>1.9</v>
      </c>
      <c r="AM6" s="663"/>
      <c r="AN6" s="663"/>
      <c r="AO6" s="699"/>
      <c r="AP6" s="656" t="s">
        <v>233</v>
      </c>
      <c r="AQ6" s="657"/>
      <c r="AR6" s="657"/>
      <c r="AS6" s="657"/>
      <c r="AT6" s="657"/>
      <c r="AU6" s="657"/>
      <c r="AV6" s="657"/>
      <c r="AW6" s="657"/>
      <c r="AX6" s="657"/>
      <c r="AY6" s="657"/>
      <c r="AZ6" s="657"/>
      <c r="BA6" s="657"/>
      <c r="BB6" s="657"/>
      <c r="BC6" s="657"/>
      <c r="BD6" s="657"/>
      <c r="BE6" s="657"/>
      <c r="BF6" s="658"/>
      <c r="BG6" s="659">
        <v>7373512</v>
      </c>
      <c r="BH6" s="660"/>
      <c r="BI6" s="660"/>
      <c r="BJ6" s="660"/>
      <c r="BK6" s="660"/>
      <c r="BL6" s="660"/>
      <c r="BM6" s="660"/>
      <c r="BN6" s="661"/>
      <c r="BO6" s="697">
        <v>100</v>
      </c>
      <c r="BP6" s="697"/>
      <c r="BQ6" s="697"/>
      <c r="BR6" s="697"/>
      <c r="BS6" s="698">
        <v>395903</v>
      </c>
      <c r="BT6" s="698"/>
      <c r="BU6" s="698"/>
      <c r="BV6" s="698"/>
      <c r="BW6" s="698"/>
      <c r="BX6" s="698"/>
      <c r="BY6" s="698"/>
      <c r="BZ6" s="698"/>
      <c r="CA6" s="698"/>
      <c r="CB6" s="738"/>
      <c r="CD6" s="717" t="s">
        <v>234</v>
      </c>
      <c r="CE6" s="718"/>
      <c r="CF6" s="718"/>
      <c r="CG6" s="718"/>
      <c r="CH6" s="718"/>
      <c r="CI6" s="718"/>
      <c r="CJ6" s="718"/>
      <c r="CK6" s="718"/>
      <c r="CL6" s="718"/>
      <c r="CM6" s="718"/>
      <c r="CN6" s="718"/>
      <c r="CO6" s="718"/>
      <c r="CP6" s="718"/>
      <c r="CQ6" s="719"/>
      <c r="CR6" s="659">
        <v>234052</v>
      </c>
      <c r="CS6" s="660"/>
      <c r="CT6" s="660"/>
      <c r="CU6" s="660"/>
      <c r="CV6" s="660"/>
      <c r="CW6" s="660"/>
      <c r="CX6" s="660"/>
      <c r="CY6" s="661"/>
      <c r="CZ6" s="741">
        <v>0.6</v>
      </c>
      <c r="DA6" s="723"/>
      <c r="DB6" s="723"/>
      <c r="DC6" s="743"/>
      <c r="DD6" s="665" t="s">
        <v>130</v>
      </c>
      <c r="DE6" s="660"/>
      <c r="DF6" s="660"/>
      <c r="DG6" s="660"/>
      <c r="DH6" s="660"/>
      <c r="DI6" s="660"/>
      <c r="DJ6" s="660"/>
      <c r="DK6" s="660"/>
      <c r="DL6" s="660"/>
      <c r="DM6" s="660"/>
      <c r="DN6" s="660"/>
      <c r="DO6" s="660"/>
      <c r="DP6" s="661"/>
      <c r="DQ6" s="665">
        <v>234052</v>
      </c>
      <c r="DR6" s="660"/>
      <c r="DS6" s="660"/>
      <c r="DT6" s="660"/>
      <c r="DU6" s="660"/>
      <c r="DV6" s="660"/>
      <c r="DW6" s="660"/>
      <c r="DX6" s="660"/>
      <c r="DY6" s="660"/>
      <c r="DZ6" s="660"/>
      <c r="EA6" s="660"/>
      <c r="EB6" s="660"/>
      <c r="EC6" s="696"/>
    </row>
    <row r="7" spans="2:143" ht="11.25" customHeight="1" x14ac:dyDescent="0.15">
      <c r="B7" s="656" t="s">
        <v>235</v>
      </c>
      <c r="C7" s="657"/>
      <c r="D7" s="657"/>
      <c r="E7" s="657"/>
      <c r="F7" s="657"/>
      <c r="G7" s="657"/>
      <c r="H7" s="657"/>
      <c r="I7" s="657"/>
      <c r="J7" s="657"/>
      <c r="K7" s="657"/>
      <c r="L7" s="657"/>
      <c r="M7" s="657"/>
      <c r="N7" s="657"/>
      <c r="O7" s="657"/>
      <c r="P7" s="657"/>
      <c r="Q7" s="658"/>
      <c r="R7" s="659">
        <v>4790</v>
      </c>
      <c r="S7" s="660"/>
      <c r="T7" s="660"/>
      <c r="U7" s="660"/>
      <c r="V7" s="660"/>
      <c r="W7" s="660"/>
      <c r="X7" s="660"/>
      <c r="Y7" s="661"/>
      <c r="Z7" s="697">
        <v>0</v>
      </c>
      <c r="AA7" s="697"/>
      <c r="AB7" s="697"/>
      <c r="AC7" s="697"/>
      <c r="AD7" s="698">
        <v>4790</v>
      </c>
      <c r="AE7" s="698"/>
      <c r="AF7" s="698"/>
      <c r="AG7" s="698"/>
      <c r="AH7" s="698"/>
      <c r="AI7" s="698"/>
      <c r="AJ7" s="698"/>
      <c r="AK7" s="698"/>
      <c r="AL7" s="662">
        <v>0</v>
      </c>
      <c r="AM7" s="663"/>
      <c r="AN7" s="663"/>
      <c r="AO7" s="699"/>
      <c r="AP7" s="656" t="s">
        <v>236</v>
      </c>
      <c r="AQ7" s="657"/>
      <c r="AR7" s="657"/>
      <c r="AS7" s="657"/>
      <c r="AT7" s="657"/>
      <c r="AU7" s="657"/>
      <c r="AV7" s="657"/>
      <c r="AW7" s="657"/>
      <c r="AX7" s="657"/>
      <c r="AY7" s="657"/>
      <c r="AZ7" s="657"/>
      <c r="BA7" s="657"/>
      <c r="BB7" s="657"/>
      <c r="BC7" s="657"/>
      <c r="BD7" s="657"/>
      <c r="BE7" s="657"/>
      <c r="BF7" s="658"/>
      <c r="BG7" s="659">
        <v>2842278</v>
      </c>
      <c r="BH7" s="660"/>
      <c r="BI7" s="660"/>
      <c r="BJ7" s="660"/>
      <c r="BK7" s="660"/>
      <c r="BL7" s="660"/>
      <c r="BM7" s="660"/>
      <c r="BN7" s="661"/>
      <c r="BO7" s="697">
        <v>38.5</v>
      </c>
      <c r="BP7" s="697"/>
      <c r="BQ7" s="697"/>
      <c r="BR7" s="697"/>
      <c r="BS7" s="698">
        <v>130253</v>
      </c>
      <c r="BT7" s="698"/>
      <c r="BU7" s="698"/>
      <c r="BV7" s="698"/>
      <c r="BW7" s="698"/>
      <c r="BX7" s="698"/>
      <c r="BY7" s="698"/>
      <c r="BZ7" s="698"/>
      <c r="CA7" s="698"/>
      <c r="CB7" s="738"/>
      <c r="CD7" s="656" t="s">
        <v>237</v>
      </c>
      <c r="CE7" s="657"/>
      <c r="CF7" s="657"/>
      <c r="CG7" s="657"/>
      <c r="CH7" s="657"/>
      <c r="CI7" s="657"/>
      <c r="CJ7" s="657"/>
      <c r="CK7" s="657"/>
      <c r="CL7" s="657"/>
      <c r="CM7" s="657"/>
      <c r="CN7" s="657"/>
      <c r="CO7" s="657"/>
      <c r="CP7" s="657"/>
      <c r="CQ7" s="658"/>
      <c r="CR7" s="659">
        <v>6314060</v>
      </c>
      <c r="CS7" s="660"/>
      <c r="CT7" s="660"/>
      <c r="CU7" s="660"/>
      <c r="CV7" s="660"/>
      <c r="CW7" s="660"/>
      <c r="CX7" s="660"/>
      <c r="CY7" s="661"/>
      <c r="CZ7" s="697">
        <v>15.5</v>
      </c>
      <c r="DA7" s="697"/>
      <c r="DB7" s="697"/>
      <c r="DC7" s="697"/>
      <c r="DD7" s="665">
        <v>600691</v>
      </c>
      <c r="DE7" s="660"/>
      <c r="DF7" s="660"/>
      <c r="DG7" s="660"/>
      <c r="DH7" s="660"/>
      <c r="DI7" s="660"/>
      <c r="DJ7" s="660"/>
      <c r="DK7" s="660"/>
      <c r="DL7" s="660"/>
      <c r="DM7" s="660"/>
      <c r="DN7" s="660"/>
      <c r="DO7" s="660"/>
      <c r="DP7" s="661"/>
      <c r="DQ7" s="665">
        <v>3718062</v>
      </c>
      <c r="DR7" s="660"/>
      <c r="DS7" s="660"/>
      <c r="DT7" s="660"/>
      <c r="DU7" s="660"/>
      <c r="DV7" s="660"/>
      <c r="DW7" s="660"/>
      <c r="DX7" s="660"/>
      <c r="DY7" s="660"/>
      <c r="DZ7" s="660"/>
      <c r="EA7" s="660"/>
      <c r="EB7" s="660"/>
      <c r="EC7" s="696"/>
    </row>
    <row r="8" spans="2:143" ht="11.25" customHeight="1" x14ac:dyDescent="0.15">
      <c r="B8" s="656" t="s">
        <v>238</v>
      </c>
      <c r="C8" s="657"/>
      <c r="D8" s="657"/>
      <c r="E8" s="657"/>
      <c r="F8" s="657"/>
      <c r="G8" s="657"/>
      <c r="H8" s="657"/>
      <c r="I8" s="657"/>
      <c r="J8" s="657"/>
      <c r="K8" s="657"/>
      <c r="L8" s="657"/>
      <c r="M8" s="657"/>
      <c r="N8" s="657"/>
      <c r="O8" s="657"/>
      <c r="P8" s="657"/>
      <c r="Q8" s="658"/>
      <c r="R8" s="659">
        <v>23543</v>
      </c>
      <c r="S8" s="660"/>
      <c r="T8" s="660"/>
      <c r="U8" s="660"/>
      <c r="V8" s="660"/>
      <c r="W8" s="660"/>
      <c r="X8" s="660"/>
      <c r="Y8" s="661"/>
      <c r="Z8" s="697">
        <v>0.1</v>
      </c>
      <c r="AA8" s="697"/>
      <c r="AB8" s="697"/>
      <c r="AC8" s="697"/>
      <c r="AD8" s="698">
        <v>23543</v>
      </c>
      <c r="AE8" s="698"/>
      <c r="AF8" s="698"/>
      <c r="AG8" s="698"/>
      <c r="AH8" s="698"/>
      <c r="AI8" s="698"/>
      <c r="AJ8" s="698"/>
      <c r="AK8" s="698"/>
      <c r="AL8" s="662">
        <v>0.1</v>
      </c>
      <c r="AM8" s="663"/>
      <c r="AN8" s="663"/>
      <c r="AO8" s="699"/>
      <c r="AP8" s="656" t="s">
        <v>239</v>
      </c>
      <c r="AQ8" s="657"/>
      <c r="AR8" s="657"/>
      <c r="AS8" s="657"/>
      <c r="AT8" s="657"/>
      <c r="AU8" s="657"/>
      <c r="AV8" s="657"/>
      <c r="AW8" s="657"/>
      <c r="AX8" s="657"/>
      <c r="AY8" s="657"/>
      <c r="AZ8" s="657"/>
      <c r="BA8" s="657"/>
      <c r="BB8" s="657"/>
      <c r="BC8" s="657"/>
      <c r="BD8" s="657"/>
      <c r="BE8" s="657"/>
      <c r="BF8" s="658"/>
      <c r="BG8" s="659">
        <v>91987</v>
      </c>
      <c r="BH8" s="660"/>
      <c r="BI8" s="660"/>
      <c r="BJ8" s="660"/>
      <c r="BK8" s="660"/>
      <c r="BL8" s="660"/>
      <c r="BM8" s="660"/>
      <c r="BN8" s="661"/>
      <c r="BO8" s="697">
        <v>1.2</v>
      </c>
      <c r="BP8" s="697"/>
      <c r="BQ8" s="697"/>
      <c r="BR8" s="697"/>
      <c r="BS8" s="698" t="s">
        <v>130</v>
      </c>
      <c r="BT8" s="698"/>
      <c r="BU8" s="698"/>
      <c r="BV8" s="698"/>
      <c r="BW8" s="698"/>
      <c r="BX8" s="698"/>
      <c r="BY8" s="698"/>
      <c r="BZ8" s="698"/>
      <c r="CA8" s="698"/>
      <c r="CB8" s="738"/>
      <c r="CD8" s="656" t="s">
        <v>240</v>
      </c>
      <c r="CE8" s="657"/>
      <c r="CF8" s="657"/>
      <c r="CG8" s="657"/>
      <c r="CH8" s="657"/>
      <c r="CI8" s="657"/>
      <c r="CJ8" s="657"/>
      <c r="CK8" s="657"/>
      <c r="CL8" s="657"/>
      <c r="CM8" s="657"/>
      <c r="CN8" s="657"/>
      <c r="CO8" s="657"/>
      <c r="CP8" s="657"/>
      <c r="CQ8" s="658"/>
      <c r="CR8" s="659">
        <v>11777543</v>
      </c>
      <c r="CS8" s="660"/>
      <c r="CT8" s="660"/>
      <c r="CU8" s="660"/>
      <c r="CV8" s="660"/>
      <c r="CW8" s="660"/>
      <c r="CX8" s="660"/>
      <c r="CY8" s="661"/>
      <c r="CZ8" s="697">
        <v>28.9</v>
      </c>
      <c r="DA8" s="697"/>
      <c r="DB8" s="697"/>
      <c r="DC8" s="697"/>
      <c r="DD8" s="665">
        <v>167615</v>
      </c>
      <c r="DE8" s="660"/>
      <c r="DF8" s="660"/>
      <c r="DG8" s="660"/>
      <c r="DH8" s="660"/>
      <c r="DI8" s="660"/>
      <c r="DJ8" s="660"/>
      <c r="DK8" s="660"/>
      <c r="DL8" s="660"/>
      <c r="DM8" s="660"/>
      <c r="DN8" s="660"/>
      <c r="DO8" s="660"/>
      <c r="DP8" s="661"/>
      <c r="DQ8" s="665">
        <v>5658219</v>
      </c>
      <c r="DR8" s="660"/>
      <c r="DS8" s="660"/>
      <c r="DT8" s="660"/>
      <c r="DU8" s="660"/>
      <c r="DV8" s="660"/>
      <c r="DW8" s="660"/>
      <c r="DX8" s="660"/>
      <c r="DY8" s="660"/>
      <c r="DZ8" s="660"/>
      <c r="EA8" s="660"/>
      <c r="EB8" s="660"/>
      <c r="EC8" s="696"/>
    </row>
    <row r="9" spans="2:143" ht="11.25" customHeight="1" x14ac:dyDescent="0.15">
      <c r="B9" s="656" t="s">
        <v>241</v>
      </c>
      <c r="C9" s="657"/>
      <c r="D9" s="657"/>
      <c r="E9" s="657"/>
      <c r="F9" s="657"/>
      <c r="G9" s="657"/>
      <c r="H9" s="657"/>
      <c r="I9" s="657"/>
      <c r="J9" s="657"/>
      <c r="K9" s="657"/>
      <c r="L9" s="657"/>
      <c r="M9" s="657"/>
      <c r="N9" s="657"/>
      <c r="O9" s="657"/>
      <c r="P9" s="657"/>
      <c r="Q9" s="658"/>
      <c r="R9" s="659">
        <v>17360</v>
      </c>
      <c r="S9" s="660"/>
      <c r="T9" s="660"/>
      <c r="U9" s="660"/>
      <c r="V9" s="660"/>
      <c r="W9" s="660"/>
      <c r="X9" s="660"/>
      <c r="Y9" s="661"/>
      <c r="Z9" s="697">
        <v>0</v>
      </c>
      <c r="AA9" s="697"/>
      <c r="AB9" s="697"/>
      <c r="AC9" s="697"/>
      <c r="AD9" s="698">
        <v>17360</v>
      </c>
      <c r="AE9" s="698"/>
      <c r="AF9" s="698"/>
      <c r="AG9" s="698"/>
      <c r="AH9" s="698"/>
      <c r="AI9" s="698"/>
      <c r="AJ9" s="698"/>
      <c r="AK9" s="698"/>
      <c r="AL9" s="662">
        <v>0.1</v>
      </c>
      <c r="AM9" s="663"/>
      <c r="AN9" s="663"/>
      <c r="AO9" s="699"/>
      <c r="AP9" s="656" t="s">
        <v>242</v>
      </c>
      <c r="AQ9" s="657"/>
      <c r="AR9" s="657"/>
      <c r="AS9" s="657"/>
      <c r="AT9" s="657"/>
      <c r="AU9" s="657"/>
      <c r="AV9" s="657"/>
      <c r="AW9" s="657"/>
      <c r="AX9" s="657"/>
      <c r="AY9" s="657"/>
      <c r="AZ9" s="657"/>
      <c r="BA9" s="657"/>
      <c r="BB9" s="657"/>
      <c r="BC9" s="657"/>
      <c r="BD9" s="657"/>
      <c r="BE9" s="657"/>
      <c r="BF9" s="658"/>
      <c r="BG9" s="659">
        <v>2204455</v>
      </c>
      <c r="BH9" s="660"/>
      <c r="BI9" s="660"/>
      <c r="BJ9" s="660"/>
      <c r="BK9" s="660"/>
      <c r="BL9" s="660"/>
      <c r="BM9" s="660"/>
      <c r="BN9" s="661"/>
      <c r="BO9" s="697">
        <v>29.9</v>
      </c>
      <c r="BP9" s="697"/>
      <c r="BQ9" s="697"/>
      <c r="BR9" s="697"/>
      <c r="BS9" s="698" t="s">
        <v>130</v>
      </c>
      <c r="BT9" s="698"/>
      <c r="BU9" s="698"/>
      <c r="BV9" s="698"/>
      <c r="BW9" s="698"/>
      <c r="BX9" s="698"/>
      <c r="BY9" s="698"/>
      <c r="BZ9" s="698"/>
      <c r="CA9" s="698"/>
      <c r="CB9" s="738"/>
      <c r="CD9" s="656" t="s">
        <v>243</v>
      </c>
      <c r="CE9" s="657"/>
      <c r="CF9" s="657"/>
      <c r="CG9" s="657"/>
      <c r="CH9" s="657"/>
      <c r="CI9" s="657"/>
      <c r="CJ9" s="657"/>
      <c r="CK9" s="657"/>
      <c r="CL9" s="657"/>
      <c r="CM9" s="657"/>
      <c r="CN9" s="657"/>
      <c r="CO9" s="657"/>
      <c r="CP9" s="657"/>
      <c r="CQ9" s="658"/>
      <c r="CR9" s="659">
        <v>3096333</v>
      </c>
      <c r="CS9" s="660"/>
      <c r="CT9" s="660"/>
      <c r="CU9" s="660"/>
      <c r="CV9" s="660"/>
      <c r="CW9" s="660"/>
      <c r="CX9" s="660"/>
      <c r="CY9" s="661"/>
      <c r="CZ9" s="697">
        <v>7.6</v>
      </c>
      <c r="DA9" s="697"/>
      <c r="DB9" s="697"/>
      <c r="DC9" s="697"/>
      <c r="DD9" s="665">
        <v>165761</v>
      </c>
      <c r="DE9" s="660"/>
      <c r="DF9" s="660"/>
      <c r="DG9" s="660"/>
      <c r="DH9" s="660"/>
      <c r="DI9" s="660"/>
      <c r="DJ9" s="660"/>
      <c r="DK9" s="660"/>
      <c r="DL9" s="660"/>
      <c r="DM9" s="660"/>
      <c r="DN9" s="660"/>
      <c r="DO9" s="660"/>
      <c r="DP9" s="661"/>
      <c r="DQ9" s="665">
        <v>2210746</v>
      </c>
      <c r="DR9" s="660"/>
      <c r="DS9" s="660"/>
      <c r="DT9" s="660"/>
      <c r="DU9" s="660"/>
      <c r="DV9" s="660"/>
      <c r="DW9" s="660"/>
      <c r="DX9" s="660"/>
      <c r="DY9" s="660"/>
      <c r="DZ9" s="660"/>
      <c r="EA9" s="660"/>
      <c r="EB9" s="660"/>
      <c r="EC9" s="696"/>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97" t="s">
        <v>130</v>
      </c>
      <c r="AA10" s="697"/>
      <c r="AB10" s="697"/>
      <c r="AC10" s="697"/>
      <c r="AD10" s="698" t="s">
        <v>130</v>
      </c>
      <c r="AE10" s="698"/>
      <c r="AF10" s="698"/>
      <c r="AG10" s="698"/>
      <c r="AH10" s="698"/>
      <c r="AI10" s="698"/>
      <c r="AJ10" s="698"/>
      <c r="AK10" s="698"/>
      <c r="AL10" s="662" t="s">
        <v>245</v>
      </c>
      <c r="AM10" s="663"/>
      <c r="AN10" s="663"/>
      <c r="AO10" s="699"/>
      <c r="AP10" s="656" t="s">
        <v>246</v>
      </c>
      <c r="AQ10" s="657"/>
      <c r="AR10" s="657"/>
      <c r="AS10" s="657"/>
      <c r="AT10" s="657"/>
      <c r="AU10" s="657"/>
      <c r="AV10" s="657"/>
      <c r="AW10" s="657"/>
      <c r="AX10" s="657"/>
      <c r="AY10" s="657"/>
      <c r="AZ10" s="657"/>
      <c r="BA10" s="657"/>
      <c r="BB10" s="657"/>
      <c r="BC10" s="657"/>
      <c r="BD10" s="657"/>
      <c r="BE10" s="657"/>
      <c r="BF10" s="658"/>
      <c r="BG10" s="659">
        <v>216057</v>
      </c>
      <c r="BH10" s="660"/>
      <c r="BI10" s="660"/>
      <c r="BJ10" s="660"/>
      <c r="BK10" s="660"/>
      <c r="BL10" s="660"/>
      <c r="BM10" s="660"/>
      <c r="BN10" s="661"/>
      <c r="BO10" s="697">
        <v>2.9</v>
      </c>
      <c r="BP10" s="697"/>
      <c r="BQ10" s="697"/>
      <c r="BR10" s="697"/>
      <c r="BS10" s="698">
        <v>35946</v>
      </c>
      <c r="BT10" s="698"/>
      <c r="BU10" s="698"/>
      <c r="BV10" s="698"/>
      <c r="BW10" s="698"/>
      <c r="BX10" s="698"/>
      <c r="BY10" s="698"/>
      <c r="BZ10" s="698"/>
      <c r="CA10" s="698"/>
      <c r="CB10" s="738"/>
      <c r="CD10" s="656" t="s">
        <v>247</v>
      </c>
      <c r="CE10" s="657"/>
      <c r="CF10" s="657"/>
      <c r="CG10" s="657"/>
      <c r="CH10" s="657"/>
      <c r="CI10" s="657"/>
      <c r="CJ10" s="657"/>
      <c r="CK10" s="657"/>
      <c r="CL10" s="657"/>
      <c r="CM10" s="657"/>
      <c r="CN10" s="657"/>
      <c r="CO10" s="657"/>
      <c r="CP10" s="657"/>
      <c r="CQ10" s="658"/>
      <c r="CR10" s="659">
        <v>33420</v>
      </c>
      <c r="CS10" s="660"/>
      <c r="CT10" s="660"/>
      <c r="CU10" s="660"/>
      <c r="CV10" s="660"/>
      <c r="CW10" s="660"/>
      <c r="CX10" s="660"/>
      <c r="CY10" s="661"/>
      <c r="CZ10" s="697">
        <v>0.1</v>
      </c>
      <c r="DA10" s="697"/>
      <c r="DB10" s="697"/>
      <c r="DC10" s="697"/>
      <c r="DD10" s="665" t="s">
        <v>130</v>
      </c>
      <c r="DE10" s="660"/>
      <c r="DF10" s="660"/>
      <c r="DG10" s="660"/>
      <c r="DH10" s="660"/>
      <c r="DI10" s="660"/>
      <c r="DJ10" s="660"/>
      <c r="DK10" s="660"/>
      <c r="DL10" s="660"/>
      <c r="DM10" s="660"/>
      <c r="DN10" s="660"/>
      <c r="DO10" s="660"/>
      <c r="DP10" s="661"/>
      <c r="DQ10" s="665">
        <v>14092</v>
      </c>
      <c r="DR10" s="660"/>
      <c r="DS10" s="660"/>
      <c r="DT10" s="660"/>
      <c r="DU10" s="660"/>
      <c r="DV10" s="660"/>
      <c r="DW10" s="660"/>
      <c r="DX10" s="660"/>
      <c r="DY10" s="660"/>
      <c r="DZ10" s="660"/>
      <c r="EA10" s="660"/>
      <c r="EB10" s="660"/>
      <c r="EC10" s="696"/>
    </row>
    <row r="11" spans="2:143" ht="11.25" customHeight="1" x14ac:dyDescent="0.15">
      <c r="B11" s="656" t="s">
        <v>248</v>
      </c>
      <c r="C11" s="657"/>
      <c r="D11" s="657"/>
      <c r="E11" s="657"/>
      <c r="F11" s="657"/>
      <c r="G11" s="657"/>
      <c r="H11" s="657"/>
      <c r="I11" s="657"/>
      <c r="J11" s="657"/>
      <c r="K11" s="657"/>
      <c r="L11" s="657"/>
      <c r="M11" s="657"/>
      <c r="N11" s="657"/>
      <c r="O11" s="657"/>
      <c r="P11" s="657"/>
      <c r="Q11" s="658"/>
      <c r="R11" s="659">
        <v>1373312</v>
      </c>
      <c r="S11" s="660"/>
      <c r="T11" s="660"/>
      <c r="U11" s="660"/>
      <c r="V11" s="660"/>
      <c r="W11" s="660"/>
      <c r="X11" s="660"/>
      <c r="Y11" s="661"/>
      <c r="Z11" s="662">
        <v>3.3</v>
      </c>
      <c r="AA11" s="663"/>
      <c r="AB11" s="663"/>
      <c r="AC11" s="664"/>
      <c r="AD11" s="665">
        <v>1373312</v>
      </c>
      <c r="AE11" s="660"/>
      <c r="AF11" s="660"/>
      <c r="AG11" s="660"/>
      <c r="AH11" s="660"/>
      <c r="AI11" s="660"/>
      <c r="AJ11" s="660"/>
      <c r="AK11" s="661"/>
      <c r="AL11" s="662">
        <v>6.6</v>
      </c>
      <c r="AM11" s="663"/>
      <c r="AN11" s="663"/>
      <c r="AO11" s="699"/>
      <c r="AP11" s="656" t="s">
        <v>249</v>
      </c>
      <c r="AQ11" s="657"/>
      <c r="AR11" s="657"/>
      <c r="AS11" s="657"/>
      <c r="AT11" s="657"/>
      <c r="AU11" s="657"/>
      <c r="AV11" s="657"/>
      <c r="AW11" s="657"/>
      <c r="AX11" s="657"/>
      <c r="AY11" s="657"/>
      <c r="AZ11" s="657"/>
      <c r="BA11" s="657"/>
      <c r="BB11" s="657"/>
      <c r="BC11" s="657"/>
      <c r="BD11" s="657"/>
      <c r="BE11" s="657"/>
      <c r="BF11" s="658"/>
      <c r="BG11" s="659">
        <v>329779</v>
      </c>
      <c r="BH11" s="660"/>
      <c r="BI11" s="660"/>
      <c r="BJ11" s="660"/>
      <c r="BK11" s="660"/>
      <c r="BL11" s="660"/>
      <c r="BM11" s="660"/>
      <c r="BN11" s="661"/>
      <c r="BO11" s="697">
        <v>4.5</v>
      </c>
      <c r="BP11" s="697"/>
      <c r="BQ11" s="697"/>
      <c r="BR11" s="697"/>
      <c r="BS11" s="698">
        <v>94307</v>
      </c>
      <c r="BT11" s="698"/>
      <c r="BU11" s="698"/>
      <c r="BV11" s="698"/>
      <c r="BW11" s="698"/>
      <c r="BX11" s="698"/>
      <c r="BY11" s="698"/>
      <c r="BZ11" s="698"/>
      <c r="CA11" s="698"/>
      <c r="CB11" s="738"/>
      <c r="CD11" s="656" t="s">
        <v>250</v>
      </c>
      <c r="CE11" s="657"/>
      <c r="CF11" s="657"/>
      <c r="CG11" s="657"/>
      <c r="CH11" s="657"/>
      <c r="CI11" s="657"/>
      <c r="CJ11" s="657"/>
      <c r="CK11" s="657"/>
      <c r="CL11" s="657"/>
      <c r="CM11" s="657"/>
      <c r="CN11" s="657"/>
      <c r="CO11" s="657"/>
      <c r="CP11" s="657"/>
      <c r="CQ11" s="658"/>
      <c r="CR11" s="659">
        <v>3555960</v>
      </c>
      <c r="CS11" s="660"/>
      <c r="CT11" s="660"/>
      <c r="CU11" s="660"/>
      <c r="CV11" s="660"/>
      <c r="CW11" s="660"/>
      <c r="CX11" s="660"/>
      <c r="CY11" s="661"/>
      <c r="CZ11" s="697">
        <v>8.6999999999999993</v>
      </c>
      <c r="DA11" s="697"/>
      <c r="DB11" s="697"/>
      <c r="DC11" s="697"/>
      <c r="DD11" s="665">
        <v>2189140</v>
      </c>
      <c r="DE11" s="660"/>
      <c r="DF11" s="660"/>
      <c r="DG11" s="660"/>
      <c r="DH11" s="660"/>
      <c r="DI11" s="660"/>
      <c r="DJ11" s="660"/>
      <c r="DK11" s="660"/>
      <c r="DL11" s="660"/>
      <c r="DM11" s="660"/>
      <c r="DN11" s="660"/>
      <c r="DO11" s="660"/>
      <c r="DP11" s="661"/>
      <c r="DQ11" s="665">
        <v>1026670</v>
      </c>
      <c r="DR11" s="660"/>
      <c r="DS11" s="660"/>
      <c r="DT11" s="660"/>
      <c r="DU11" s="660"/>
      <c r="DV11" s="660"/>
      <c r="DW11" s="660"/>
      <c r="DX11" s="660"/>
      <c r="DY11" s="660"/>
      <c r="DZ11" s="660"/>
      <c r="EA11" s="660"/>
      <c r="EB11" s="660"/>
      <c r="EC11" s="696"/>
    </row>
    <row r="12" spans="2:143" ht="11.25" customHeight="1" x14ac:dyDescent="0.15">
      <c r="B12" s="656" t="s">
        <v>251</v>
      </c>
      <c r="C12" s="657"/>
      <c r="D12" s="657"/>
      <c r="E12" s="657"/>
      <c r="F12" s="657"/>
      <c r="G12" s="657"/>
      <c r="H12" s="657"/>
      <c r="I12" s="657"/>
      <c r="J12" s="657"/>
      <c r="K12" s="657"/>
      <c r="L12" s="657"/>
      <c r="M12" s="657"/>
      <c r="N12" s="657"/>
      <c r="O12" s="657"/>
      <c r="P12" s="657"/>
      <c r="Q12" s="658"/>
      <c r="R12" s="659">
        <v>15505</v>
      </c>
      <c r="S12" s="660"/>
      <c r="T12" s="660"/>
      <c r="U12" s="660"/>
      <c r="V12" s="660"/>
      <c r="W12" s="660"/>
      <c r="X12" s="660"/>
      <c r="Y12" s="661"/>
      <c r="Z12" s="697">
        <v>0</v>
      </c>
      <c r="AA12" s="697"/>
      <c r="AB12" s="697"/>
      <c r="AC12" s="697"/>
      <c r="AD12" s="698">
        <v>15505</v>
      </c>
      <c r="AE12" s="698"/>
      <c r="AF12" s="698"/>
      <c r="AG12" s="698"/>
      <c r="AH12" s="698"/>
      <c r="AI12" s="698"/>
      <c r="AJ12" s="698"/>
      <c r="AK12" s="698"/>
      <c r="AL12" s="662">
        <v>0.1</v>
      </c>
      <c r="AM12" s="663"/>
      <c r="AN12" s="663"/>
      <c r="AO12" s="699"/>
      <c r="AP12" s="656" t="s">
        <v>252</v>
      </c>
      <c r="AQ12" s="657"/>
      <c r="AR12" s="657"/>
      <c r="AS12" s="657"/>
      <c r="AT12" s="657"/>
      <c r="AU12" s="657"/>
      <c r="AV12" s="657"/>
      <c r="AW12" s="657"/>
      <c r="AX12" s="657"/>
      <c r="AY12" s="657"/>
      <c r="AZ12" s="657"/>
      <c r="BA12" s="657"/>
      <c r="BB12" s="657"/>
      <c r="BC12" s="657"/>
      <c r="BD12" s="657"/>
      <c r="BE12" s="657"/>
      <c r="BF12" s="658"/>
      <c r="BG12" s="659">
        <v>3932981</v>
      </c>
      <c r="BH12" s="660"/>
      <c r="BI12" s="660"/>
      <c r="BJ12" s="660"/>
      <c r="BK12" s="660"/>
      <c r="BL12" s="660"/>
      <c r="BM12" s="660"/>
      <c r="BN12" s="661"/>
      <c r="BO12" s="697">
        <v>53.3</v>
      </c>
      <c r="BP12" s="697"/>
      <c r="BQ12" s="697"/>
      <c r="BR12" s="697"/>
      <c r="BS12" s="698">
        <v>257767</v>
      </c>
      <c r="BT12" s="698"/>
      <c r="BU12" s="698"/>
      <c r="BV12" s="698"/>
      <c r="BW12" s="698"/>
      <c r="BX12" s="698"/>
      <c r="BY12" s="698"/>
      <c r="BZ12" s="698"/>
      <c r="CA12" s="698"/>
      <c r="CB12" s="738"/>
      <c r="CD12" s="656" t="s">
        <v>253</v>
      </c>
      <c r="CE12" s="657"/>
      <c r="CF12" s="657"/>
      <c r="CG12" s="657"/>
      <c r="CH12" s="657"/>
      <c r="CI12" s="657"/>
      <c r="CJ12" s="657"/>
      <c r="CK12" s="657"/>
      <c r="CL12" s="657"/>
      <c r="CM12" s="657"/>
      <c r="CN12" s="657"/>
      <c r="CO12" s="657"/>
      <c r="CP12" s="657"/>
      <c r="CQ12" s="658"/>
      <c r="CR12" s="659">
        <v>1130248</v>
      </c>
      <c r="CS12" s="660"/>
      <c r="CT12" s="660"/>
      <c r="CU12" s="660"/>
      <c r="CV12" s="660"/>
      <c r="CW12" s="660"/>
      <c r="CX12" s="660"/>
      <c r="CY12" s="661"/>
      <c r="CZ12" s="697">
        <v>2.8</v>
      </c>
      <c r="DA12" s="697"/>
      <c r="DB12" s="697"/>
      <c r="DC12" s="697"/>
      <c r="DD12" s="665">
        <v>36833</v>
      </c>
      <c r="DE12" s="660"/>
      <c r="DF12" s="660"/>
      <c r="DG12" s="660"/>
      <c r="DH12" s="660"/>
      <c r="DI12" s="660"/>
      <c r="DJ12" s="660"/>
      <c r="DK12" s="660"/>
      <c r="DL12" s="660"/>
      <c r="DM12" s="660"/>
      <c r="DN12" s="660"/>
      <c r="DO12" s="660"/>
      <c r="DP12" s="661"/>
      <c r="DQ12" s="665">
        <v>951595</v>
      </c>
      <c r="DR12" s="660"/>
      <c r="DS12" s="660"/>
      <c r="DT12" s="660"/>
      <c r="DU12" s="660"/>
      <c r="DV12" s="660"/>
      <c r="DW12" s="660"/>
      <c r="DX12" s="660"/>
      <c r="DY12" s="660"/>
      <c r="DZ12" s="660"/>
      <c r="EA12" s="660"/>
      <c r="EB12" s="660"/>
      <c r="EC12" s="696"/>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97" t="s">
        <v>181</v>
      </c>
      <c r="AA13" s="697"/>
      <c r="AB13" s="697"/>
      <c r="AC13" s="697"/>
      <c r="AD13" s="698" t="s">
        <v>245</v>
      </c>
      <c r="AE13" s="698"/>
      <c r="AF13" s="698"/>
      <c r="AG13" s="698"/>
      <c r="AH13" s="698"/>
      <c r="AI13" s="698"/>
      <c r="AJ13" s="698"/>
      <c r="AK13" s="698"/>
      <c r="AL13" s="662" t="s">
        <v>130</v>
      </c>
      <c r="AM13" s="663"/>
      <c r="AN13" s="663"/>
      <c r="AO13" s="699"/>
      <c r="AP13" s="656" t="s">
        <v>255</v>
      </c>
      <c r="AQ13" s="657"/>
      <c r="AR13" s="657"/>
      <c r="AS13" s="657"/>
      <c r="AT13" s="657"/>
      <c r="AU13" s="657"/>
      <c r="AV13" s="657"/>
      <c r="AW13" s="657"/>
      <c r="AX13" s="657"/>
      <c r="AY13" s="657"/>
      <c r="AZ13" s="657"/>
      <c r="BA13" s="657"/>
      <c r="BB13" s="657"/>
      <c r="BC13" s="657"/>
      <c r="BD13" s="657"/>
      <c r="BE13" s="657"/>
      <c r="BF13" s="658"/>
      <c r="BG13" s="659">
        <v>3863362</v>
      </c>
      <c r="BH13" s="660"/>
      <c r="BI13" s="660"/>
      <c r="BJ13" s="660"/>
      <c r="BK13" s="660"/>
      <c r="BL13" s="660"/>
      <c r="BM13" s="660"/>
      <c r="BN13" s="661"/>
      <c r="BO13" s="697">
        <v>52.4</v>
      </c>
      <c r="BP13" s="697"/>
      <c r="BQ13" s="697"/>
      <c r="BR13" s="697"/>
      <c r="BS13" s="698">
        <v>257767</v>
      </c>
      <c r="BT13" s="698"/>
      <c r="BU13" s="698"/>
      <c r="BV13" s="698"/>
      <c r="BW13" s="698"/>
      <c r="BX13" s="698"/>
      <c r="BY13" s="698"/>
      <c r="BZ13" s="698"/>
      <c r="CA13" s="698"/>
      <c r="CB13" s="738"/>
      <c r="CD13" s="656" t="s">
        <v>256</v>
      </c>
      <c r="CE13" s="657"/>
      <c r="CF13" s="657"/>
      <c r="CG13" s="657"/>
      <c r="CH13" s="657"/>
      <c r="CI13" s="657"/>
      <c r="CJ13" s="657"/>
      <c r="CK13" s="657"/>
      <c r="CL13" s="657"/>
      <c r="CM13" s="657"/>
      <c r="CN13" s="657"/>
      <c r="CO13" s="657"/>
      <c r="CP13" s="657"/>
      <c r="CQ13" s="658"/>
      <c r="CR13" s="659">
        <v>2830213</v>
      </c>
      <c r="CS13" s="660"/>
      <c r="CT13" s="660"/>
      <c r="CU13" s="660"/>
      <c r="CV13" s="660"/>
      <c r="CW13" s="660"/>
      <c r="CX13" s="660"/>
      <c r="CY13" s="661"/>
      <c r="CZ13" s="697">
        <v>7</v>
      </c>
      <c r="DA13" s="697"/>
      <c r="DB13" s="697"/>
      <c r="DC13" s="697"/>
      <c r="DD13" s="665">
        <v>1513498</v>
      </c>
      <c r="DE13" s="660"/>
      <c r="DF13" s="660"/>
      <c r="DG13" s="660"/>
      <c r="DH13" s="660"/>
      <c r="DI13" s="660"/>
      <c r="DJ13" s="660"/>
      <c r="DK13" s="660"/>
      <c r="DL13" s="660"/>
      <c r="DM13" s="660"/>
      <c r="DN13" s="660"/>
      <c r="DO13" s="660"/>
      <c r="DP13" s="661"/>
      <c r="DQ13" s="665">
        <v>1299966</v>
      </c>
      <c r="DR13" s="660"/>
      <c r="DS13" s="660"/>
      <c r="DT13" s="660"/>
      <c r="DU13" s="660"/>
      <c r="DV13" s="660"/>
      <c r="DW13" s="660"/>
      <c r="DX13" s="660"/>
      <c r="DY13" s="660"/>
      <c r="DZ13" s="660"/>
      <c r="EA13" s="660"/>
      <c r="EB13" s="660"/>
      <c r="EC13" s="696"/>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97" t="s">
        <v>181</v>
      </c>
      <c r="AA14" s="697"/>
      <c r="AB14" s="697"/>
      <c r="AC14" s="697"/>
      <c r="AD14" s="698" t="s">
        <v>181</v>
      </c>
      <c r="AE14" s="698"/>
      <c r="AF14" s="698"/>
      <c r="AG14" s="698"/>
      <c r="AH14" s="698"/>
      <c r="AI14" s="698"/>
      <c r="AJ14" s="698"/>
      <c r="AK14" s="698"/>
      <c r="AL14" s="662" t="s">
        <v>130</v>
      </c>
      <c r="AM14" s="663"/>
      <c r="AN14" s="663"/>
      <c r="AO14" s="699"/>
      <c r="AP14" s="656" t="s">
        <v>258</v>
      </c>
      <c r="AQ14" s="657"/>
      <c r="AR14" s="657"/>
      <c r="AS14" s="657"/>
      <c r="AT14" s="657"/>
      <c r="AU14" s="657"/>
      <c r="AV14" s="657"/>
      <c r="AW14" s="657"/>
      <c r="AX14" s="657"/>
      <c r="AY14" s="657"/>
      <c r="AZ14" s="657"/>
      <c r="BA14" s="657"/>
      <c r="BB14" s="657"/>
      <c r="BC14" s="657"/>
      <c r="BD14" s="657"/>
      <c r="BE14" s="657"/>
      <c r="BF14" s="658"/>
      <c r="BG14" s="659">
        <v>218406</v>
      </c>
      <c r="BH14" s="660"/>
      <c r="BI14" s="660"/>
      <c r="BJ14" s="660"/>
      <c r="BK14" s="660"/>
      <c r="BL14" s="660"/>
      <c r="BM14" s="660"/>
      <c r="BN14" s="661"/>
      <c r="BO14" s="697">
        <v>3</v>
      </c>
      <c r="BP14" s="697"/>
      <c r="BQ14" s="697"/>
      <c r="BR14" s="697"/>
      <c r="BS14" s="698">
        <v>7883</v>
      </c>
      <c r="BT14" s="698"/>
      <c r="BU14" s="698"/>
      <c r="BV14" s="698"/>
      <c r="BW14" s="698"/>
      <c r="BX14" s="698"/>
      <c r="BY14" s="698"/>
      <c r="BZ14" s="698"/>
      <c r="CA14" s="698"/>
      <c r="CB14" s="738"/>
      <c r="CD14" s="656" t="s">
        <v>259</v>
      </c>
      <c r="CE14" s="657"/>
      <c r="CF14" s="657"/>
      <c r="CG14" s="657"/>
      <c r="CH14" s="657"/>
      <c r="CI14" s="657"/>
      <c r="CJ14" s="657"/>
      <c r="CK14" s="657"/>
      <c r="CL14" s="657"/>
      <c r="CM14" s="657"/>
      <c r="CN14" s="657"/>
      <c r="CO14" s="657"/>
      <c r="CP14" s="657"/>
      <c r="CQ14" s="658"/>
      <c r="CR14" s="659">
        <v>1371516</v>
      </c>
      <c r="CS14" s="660"/>
      <c r="CT14" s="660"/>
      <c r="CU14" s="660"/>
      <c r="CV14" s="660"/>
      <c r="CW14" s="660"/>
      <c r="CX14" s="660"/>
      <c r="CY14" s="661"/>
      <c r="CZ14" s="697">
        <v>3.4</v>
      </c>
      <c r="DA14" s="697"/>
      <c r="DB14" s="697"/>
      <c r="DC14" s="697"/>
      <c r="DD14" s="665">
        <v>101373</v>
      </c>
      <c r="DE14" s="660"/>
      <c r="DF14" s="660"/>
      <c r="DG14" s="660"/>
      <c r="DH14" s="660"/>
      <c r="DI14" s="660"/>
      <c r="DJ14" s="660"/>
      <c r="DK14" s="660"/>
      <c r="DL14" s="660"/>
      <c r="DM14" s="660"/>
      <c r="DN14" s="660"/>
      <c r="DO14" s="660"/>
      <c r="DP14" s="661"/>
      <c r="DQ14" s="665">
        <v>1246528</v>
      </c>
      <c r="DR14" s="660"/>
      <c r="DS14" s="660"/>
      <c r="DT14" s="660"/>
      <c r="DU14" s="660"/>
      <c r="DV14" s="660"/>
      <c r="DW14" s="660"/>
      <c r="DX14" s="660"/>
      <c r="DY14" s="660"/>
      <c r="DZ14" s="660"/>
      <c r="EA14" s="660"/>
      <c r="EB14" s="660"/>
      <c r="EC14" s="696"/>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97" t="s">
        <v>130</v>
      </c>
      <c r="AA15" s="697"/>
      <c r="AB15" s="697"/>
      <c r="AC15" s="697"/>
      <c r="AD15" s="698" t="s">
        <v>130</v>
      </c>
      <c r="AE15" s="698"/>
      <c r="AF15" s="698"/>
      <c r="AG15" s="698"/>
      <c r="AH15" s="698"/>
      <c r="AI15" s="698"/>
      <c r="AJ15" s="698"/>
      <c r="AK15" s="698"/>
      <c r="AL15" s="662" t="s">
        <v>130</v>
      </c>
      <c r="AM15" s="663"/>
      <c r="AN15" s="663"/>
      <c r="AO15" s="699"/>
      <c r="AP15" s="656" t="s">
        <v>261</v>
      </c>
      <c r="AQ15" s="657"/>
      <c r="AR15" s="657"/>
      <c r="AS15" s="657"/>
      <c r="AT15" s="657"/>
      <c r="AU15" s="657"/>
      <c r="AV15" s="657"/>
      <c r="AW15" s="657"/>
      <c r="AX15" s="657"/>
      <c r="AY15" s="657"/>
      <c r="AZ15" s="657"/>
      <c r="BA15" s="657"/>
      <c r="BB15" s="657"/>
      <c r="BC15" s="657"/>
      <c r="BD15" s="657"/>
      <c r="BE15" s="657"/>
      <c r="BF15" s="658"/>
      <c r="BG15" s="659">
        <v>379847</v>
      </c>
      <c r="BH15" s="660"/>
      <c r="BI15" s="660"/>
      <c r="BJ15" s="660"/>
      <c r="BK15" s="660"/>
      <c r="BL15" s="660"/>
      <c r="BM15" s="660"/>
      <c r="BN15" s="661"/>
      <c r="BO15" s="697">
        <v>5.0999999999999996</v>
      </c>
      <c r="BP15" s="697"/>
      <c r="BQ15" s="697"/>
      <c r="BR15" s="697"/>
      <c r="BS15" s="698" t="s">
        <v>130</v>
      </c>
      <c r="BT15" s="698"/>
      <c r="BU15" s="698"/>
      <c r="BV15" s="698"/>
      <c r="BW15" s="698"/>
      <c r="BX15" s="698"/>
      <c r="BY15" s="698"/>
      <c r="BZ15" s="698"/>
      <c r="CA15" s="698"/>
      <c r="CB15" s="738"/>
      <c r="CD15" s="656" t="s">
        <v>262</v>
      </c>
      <c r="CE15" s="657"/>
      <c r="CF15" s="657"/>
      <c r="CG15" s="657"/>
      <c r="CH15" s="657"/>
      <c r="CI15" s="657"/>
      <c r="CJ15" s="657"/>
      <c r="CK15" s="657"/>
      <c r="CL15" s="657"/>
      <c r="CM15" s="657"/>
      <c r="CN15" s="657"/>
      <c r="CO15" s="657"/>
      <c r="CP15" s="657"/>
      <c r="CQ15" s="658"/>
      <c r="CR15" s="659">
        <v>2886707</v>
      </c>
      <c r="CS15" s="660"/>
      <c r="CT15" s="660"/>
      <c r="CU15" s="660"/>
      <c r="CV15" s="660"/>
      <c r="CW15" s="660"/>
      <c r="CX15" s="660"/>
      <c r="CY15" s="661"/>
      <c r="CZ15" s="697">
        <v>7.1</v>
      </c>
      <c r="DA15" s="697"/>
      <c r="DB15" s="697"/>
      <c r="DC15" s="697"/>
      <c r="DD15" s="665">
        <v>577598</v>
      </c>
      <c r="DE15" s="660"/>
      <c r="DF15" s="660"/>
      <c r="DG15" s="660"/>
      <c r="DH15" s="660"/>
      <c r="DI15" s="660"/>
      <c r="DJ15" s="660"/>
      <c r="DK15" s="660"/>
      <c r="DL15" s="660"/>
      <c r="DM15" s="660"/>
      <c r="DN15" s="660"/>
      <c r="DO15" s="660"/>
      <c r="DP15" s="661"/>
      <c r="DQ15" s="665">
        <v>2208310</v>
      </c>
      <c r="DR15" s="660"/>
      <c r="DS15" s="660"/>
      <c r="DT15" s="660"/>
      <c r="DU15" s="660"/>
      <c r="DV15" s="660"/>
      <c r="DW15" s="660"/>
      <c r="DX15" s="660"/>
      <c r="DY15" s="660"/>
      <c r="DZ15" s="660"/>
      <c r="EA15" s="660"/>
      <c r="EB15" s="660"/>
      <c r="EC15" s="696"/>
    </row>
    <row r="16" spans="2:143" ht="11.25" customHeight="1" x14ac:dyDescent="0.15">
      <c r="B16" s="656" t="s">
        <v>263</v>
      </c>
      <c r="C16" s="657"/>
      <c r="D16" s="657"/>
      <c r="E16" s="657"/>
      <c r="F16" s="657"/>
      <c r="G16" s="657"/>
      <c r="H16" s="657"/>
      <c r="I16" s="657"/>
      <c r="J16" s="657"/>
      <c r="K16" s="657"/>
      <c r="L16" s="657"/>
      <c r="M16" s="657"/>
      <c r="N16" s="657"/>
      <c r="O16" s="657"/>
      <c r="P16" s="657"/>
      <c r="Q16" s="658"/>
      <c r="R16" s="659">
        <v>19917</v>
      </c>
      <c r="S16" s="660"/>
      <c r="T16" s="660"/>
      <c r="U16" s="660"/>
      <c r="V16" s="660"/>
      <c r="W16" s="660"/>
      <c r="X16" s="660"/>
      <c r="Y16" s="661"/>
      <c r="Z16" s="697">
        <v>0</v>
      </c>
      <c r="AA16" s="697"/>
      <c r="AB16" s="697"/>
      <c r="AC16" s="697"/>
      <c r="AD16" s="698">
        <v>19917</v>
      </c>
      <c r="AE16" s="698"/>
      <c r="AF16" s="698"/>
      <c r="AG16" s="698"/>
      <c r="AH16" s="698"/>
      <c r="AI16" s="698"/>
      <c r="AJ16" s="698"/>
      <c r="AK16" s="698"/>
      <c r="AL16" s="662">
        <v>0.1</v>
      </c>
      <c r="AM16" s="663"/>
      <c r="AN16" s="663"/>
      <c r="AO16" s="699"/>
      <c r="AP16" s="656" t="s">
        <v>264</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97" t="s">
        <v>130</v>
      </c>
      <c r="BP16" s="697"/>
      <c r="BQ16" s="697"/>
      <c r="BR16" s="697"/>
      <c r="BS16" s="698" t="s">
        <v>181</v>
      </c>
      <c r="BT16" s="698"/>
      <c r="BU16" s="698"/>
      <c r="BV16" s="698"/>
      <c r="BW16" s="698"/>
      <c r="BX16" s="698"/>
      <c r="BY16" s="698"/>
      <c r="BZ16" s="698"/>
      <c r="CA16" s="698"/>
      <c r="CB16" s="738"/>
      <c r="CD16" s="656" t="s">
        <v>265</v>
      </c>
      <c r="CE16" s="657"/>
      <c r="CF16" s="657"/>
      <c r="CG16" s="657"/>
      <c r="CH16" s="657"/>
      <c r="CI16" s="657"/>
      <c r="CJ16" s="657"/>
      <c r="CK16" s="657"/>
      <c r="CL16" s="657"/>
      <c r="CM16" s="657"/>
      <c r="CN16" s="657"/>
      <c r="CO16" s="657"/>
      <c r="CP16" s="657"/>
      <c r="CQ16" s="658"/>
      <c r="CR16" s="659">
        <v>1241746</v>
      </c>
      <c r="CS16" s="660"/>
      <c r="CT16" s="660"/>
      <c r="CU16" s="660"/>
      <c r="CV16" s="660"/>
      <c r="CW16" s="660"/>
      <c r="CX16" s="660"/>
      <c r="CY16" s="661"/>
      <c r="CZ16" s="697">
        <v>3.1</v>
      </c>
      <c r="DA16" s="697"/>
      <c r="DB16" s="697"/>
      <c r="DC16" s="697"/>
      <c r="DD16" s="665" t="s">
        <v>130</v>
      </c>
      <c r="DE16" s="660"/>
      <c r="DF16" s="660"/>
      <c r="DG16" s="660"/>
      <c r="DH16" s="660"/>
      <c r="DI16" s="660"/>
      <c r="DJ16" s="660"/>
      <c r="DK16" s="660"/>
      <c r="DL16" s="660"/>
      <c r="DM16" s="660"/>
      <c r="DN16" s="660"/>
      <c r="DO16" s="660"/>
      <c r="DP16" s="661"/>
      <c r="DQ16" s="665">
        <v>49988</v>
      </c>
      <c r="DR16" s="660"/>
      <c r="DS16" s="660"/>
      <c r="DT16" s="660"/>
      <c r="DU16" s="660"/>
      <c r="DV16" s="660"/>
      <c r="DW16" s="660"/>
      <c r="DX16" s="660"/>
      <c r="DY16" s="660"/>
      <c r="DZ16" s="660"/>
      <c r="EA16" s="660"/>
      <c r="EB16" s="660"/>
      <c r="EC16" s="696"/>
    </row>
    <row r="17" spans="2:133" ht="11.25" customHeight="1" x14ac:dyDescent="0.15">
      <c r="B17" s="656" t="s">
        <v>266</v>
      </c>
      <c r="C17" s="657"/>
      <c r="D17" s="657"/>
      <c r="E17" s="657"/>
      <c r="F17" s="657"/>
      <c r="G17" s="657"/>
      <c r="H17" s="657"/>
      <c r="I17" s="657"/>
      <c r="J17" s="657"/>
      <c r="K17" s="657"/>
      <c r="L17" s="657"/>
      <c r="M17" s="657"/>
      <c r="N17" s="657"/>
      <c r="O17" s="657"/>
      <c r="P17" s="657"/>
      <c r="Q17" s="658"/>
      <c r="R17" s="659">
        <v>116704</v>
      </c>
      <c r="S17" s="660"/>
      <c r="T17" s="660"/>
      <c r="U17" s="660"/>
      <c r="V17" s="660"/>
      <c r="W17" s="660"/>
      <c r="X17" s="660"/>
      <c r="Y17" s="661"/>
      <c r="Z17" s="697">
        <v>0.3</v>
      </c>
      <c r="AA17" s="697"/>
      <c r="AB17" s="697"/>
      <c r="AC17" s="697"/>
      <c r="AD17" s="698">
        <v>116704</v>
      </c>
      <c r="AE17" s="698"/>
      <c r="AF17" s="698"/>
      <c r="AG17" s="698"/>
      <c r="AH17" s="698"/>
      <c r="AI17" s="698"/>
      <c r="AJ17" s="698"/>
      <c r="AK17" s="698"/>
      <c r="AL17" s="662">
        <v>0.6</v>
      </c>
      <c r="AM17" s="663"/>
      <c r="AN17" s="663"/>
      <c r="AO17" s="699"/>
      <c r="AP17" s="656" t="s">
        <v>267</v>
      </c>
      <c r="AQ17" s="657"/>
      <c r="AR17" s="657"/>
      <c r="AS17" s="657"/>
      <c r="AT17" s="657"/>
      <c r="AU17" s="657"/>
      <c r="AV17" s="657"/>
      <c r="AW17" s="657"/>
      <c r="AX17" s="657"/>
      <c r="AY17" s="657"/>
      <c r="AZ17" s="657"/>
      <c r="BA17" s="657"/>
      <c r="BB17" s="657"/>
      <c r="BC17" s="657"/>
      <c r="BD17" s="657"/>
      <c r="BE17" s="657"/>
      <c r="BF17" s="658"/>
      <c r="BG17" s="659" t="s">
        <v>245</v>
      </c>
      <c r="BH17" s="660"/>
      <c r="BI17" s="660"/>
      <c r="BJ17" s="660"/>
      <c r="BK17" s="660"/>
      <c r="BL17" s="660"/>
      <c r="BM17" s="660"/>
      <c r="BN17" s="661"/>
      <c r="BO17" s="697" t="s">
        <v>130</v>
      </c>
      <c r="BP17" s="697"/>
      <c r="BQ17" s="697"/>
      <c r="BR17" s="697"/>
      <c r="BS17" s="698" t="s">
        <v>130</v>
      </c>
      <c r="BT17" s="698"/>
      <c r="BU17" s="698"/>
      <c r="BV17" s="698"/>
      <c r="BW17" s="698"/>
      <c r="BX17" s="698"/>
      <c r="BY17" s="698"/>
      <c r="BZ17" s="698"/>
      <c r="CA17" s="698"/>
      <c r="CB17" s="738"/>
      <c r="CD17" s="656" t="s">
        <v>268</v>
      </c>
      <c r="CE17" s="657"/>
      <c r="CF17" s="657"/>
      <c r="CG17" s="657"/>
      <c r="CH17" s="657"/>
      <c r="CI17" s="657"/>
      <c r="CJ17" s="657"/>
      <c r="CK17" s="657"/>
      <c r="CL17" s="657"/>
      <c r="CM17" s="657"/>
      <c r="CN17" s="657"/>
      <c r="CO17" s="657"/>
      <c r="CP17" s="657"/>
      <c r="CQ17" s="658"/>
      <c r="CR17" s="659">
        <v>6231987</v>
      </c>
      <c r="CS17" s="660"/>
      <c r="CT17" s="660"/>
      <c r="CU17" s="660"/>
      <c r="CV17" s="660"/>
      <c r="CW17" s="660"/>
      <c r="CX17" s="660"/>
      <c r="CY17" s="661"/>
      <c r="CZ17" s="697">
        <v>15.3</v>
      </c>
      <c r="DA17" s="697"/>
      <c r="DB17" s="697"/>
      <c r="DC17" s="697"/>
      <c r="DD17" s="665" t="s">
        <v>130</v>
      </c>
      <c r="DE17" s="660"/>
      <c r="DF17" s="660"/>
      <c r="DG17" s="660"/>
      <c r="DH17" s="660"/>
      <c r="DI17" s="660"/>
      <c r="DJ17" s="660"/>
      <c r="DK17" s="660"/>
      <c r="DL17" s="660"/>
      <c r="DM17" s="660"/>
      <c r="DN17" s="660"/>
      <c r="DO17" s="660"/>
      <c r="DP17" s="661"/>
      <c r="DQ17" s="665">
        <v>6143179</v>
      </c>
      <c r="DR17" s="660"/>
      <c r="DS17" s="660"/>
      <c r="DT17" s="660"/>
      <c r="DU17" s="660"/>
      <c r="DV17" s="660"/>
      <c r="DW17" s="660"/>
      <c r="DX17" s="660"/>
      <c r="DY17" s="660"/>
      <c r="DZ17" s="660"/>
      <c r="EA17" s="660"/>
      <c r="EB17" s="660"/>
      <c r="EC17" s="696"/>
    </row>
    <row r="18" spans="2:133" ht="11.25" customHeight="1" x14ac:dyDescent="0.15">
      <c r="B18" s="656" t="s">
        <v>269</v>
      </c>
      <c r="C18" s="657"/>
      <c r="D18" s="657"/>
      <c r="E18" s="657"/>
      <c r="F18" s="657"/>
      <c r="G18" s="657"/>
      <c r="H18" s="657"/>
      <c r="I18" s="657"/>
      <c r="J18" s="657"/>
      <c r="K18" s="657"/>
      <c r="L18" s="657"/>
      <c r="M18" s="657"/>
      <c r="N18" s="657"/>
      <c r="O18" s="657"/>
      <c r="P18" s="657"/>
      <c r="Q18" s="658"/>
      <c r="R18" s="659">
        <v>37768</v>
      </c>
      <c r="S18" s="660"/>
      <c r="T18" s="660"/>
      <c r="U18" s="660"/>
      <c r="V18" s="660"/>
      <c r="W18" s="660"/>
      <c r="X18" s="660"/>
      <c r="Y18" s="661"/>
      <c r="Z18" s="697">
        <v>0.1</v>
      </c>
      <c r="AA18" s="697"/>
      <c r="AB18" s="697"/>
      <c r="AC18" s="697"/>
      <c r="AD18" s="698">
        <v>37768</v>
      </c>
      <c r="AE18" s="698"/>
      <c r="AF18" s="698"/>
      <c r="AG18" s="698"/>
      <c r="AH18" s="698"/>
      <c r="AI18" s="698"/>
      <c r="AJ18" s="698"/>
      <c r="AK18" s="698"/>
      <c r="AL18" s="662">
        <v>0.2</v>
      </c>
      <c r="AM18" s="663"/>
      <c r="AN18" s="663"/>
      <c r="AO18" s="699"/>
      <c r="AP18" s="656" t="s">
        <v>270</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97" t="s">
        <v>245</v>
      </c>
      <c r="BP18" s="697"/>
      <c r="BQ18" s="697"/>
      <c r="BR18" s="697"/>
      <c r="BS18" s="698" t="s">
        <v>130</v>
      </c>
      <c r="BT18" s="698"/>
      <c r="BU18" s="698"/>
      <c r="BV18" s="698"/>
      <c r="BW18" s="698"/>
      <c r="BX18" s="698"/>
      <c r="BY18" s="698"/>
      <c r="BZ18" s="698"/>
      <c r="CA18" s="698"/>
      <c r="CB18" s="738"/>
      <c r="CD18" s="656" t="s">
        <v>271</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97" t="s">
        <v>130</v>
      </c>
      <c r="DA18" s="697"/>
      <c r="DB18" s="697"/>
      <c r="DC18" s="697"/>
      <c r="DD18" s="665" t="s">
        <v>130</v>
      </c>
      <c r="DE18" s="660"/>
      <c r="DF18" s="660"/>
      <c r="DG18" s="660"/>
      <c r="DH18" s="660"/>
      <c r="DI18" s="660"/>
      <c r="DJ18" s="660"/>
      <c r="DK18" s="660"/>
      <c r="DL18" s="660"/>
      <c r="DM18" s="660"/>
      <c r="DN18" s="660"/>
      <c r="DO18" s="660"/>
      <c r="DP18" s="661"/>
      <c r="DQ18" s="665" t="s">
        <v>245</v>
      </c>
      <c r="DR18" s="660"/>
      <c r="DS18" s="660"/>
      <c r="DT18" s="660"/>
      <c r="DU18" s="660"/>
      <c r="DV18" s="660"/>
      <c r="DW18" s="660"/>
      <c r="DX18" s="660"/>
      <c r="DY18" s="660"/>
      <c r="DZ18" s="660"/>
      <c r="EA18" s="660"/>
      <c r="EB18" s="660"/>
      <c r="EC18" s="696"/>
    </row>
    <row r="19" spans="2:133" ht="11.25" customHeight="1" x14ac:dyDescent="0.15">
      <c r="B19" s="656" t="s">
        <v>272</v>
      </c>
      <c r="C19" s="657"/>
      <c r="D19" s="657"/>
      <c r="E19" s="657"/>
      <c r="F19" s="657"/>
      <c r="G19" s="657"/>
      <c r="H19" s="657"/>
      <c r="I19" s="657"/>
      <c r="J19" s="657"/>
      <c r="K19" s="657"/>
      <c r="L19" s="657"/>
      <c r="M19" s="657"/>
      <c r="N19" s="657"/>
      <c r="O19" s="657"/>
      <c r="P19" s="657"/>
      <c r="Q19" s="658"/>
      <c r="R19" s="659">
        <v>36736</v>
      </c>
      <c r="S19" s="660"/>
      <c r="T19" s="660"/>
      <c r="U19" s="660"/>
      <c r="V19" s="660"/>
      <c r="W19" s="660"/>
      <c r="X19" s="660"/>
      <c r="Y19" s="661"/>
      <c r="Z19" s="697">
        <v>0.1</v>
      </c>
      <c r="AA19" s="697"/>
      <c r="AB19" s="697"/>
      <c r="AC19" s="697"/>
      <c r="AD19" s="698">
        <v>36736</v>
      </c>
      <c r="AE19" s="698"/>
      <c r="AF19" s="698"/>
      <c r="AG19" s="698"/>
      <c r="AH19" s="698"/>
      <c r="AI19" s="698"/>
      <c r="AJ19" s="698"/>
      <c r="AK19" s="698"/>
      <c r="AL19" s="662">
        <v>0.2</v>
      </c>
      <c r="AM19" s="663"/>
      <c r="AN19" s="663"/>
      <c r="AO19" s="699"/>
      <c r="AP19" s="656" t="s">
        <v>273</v>
      </c>
      <c r="AQ19" s="657"/>
      <c r="AR19" s="657"/>
      <c r="AS19" s="657"/>
      <c r="AT19" s="657"/>
      <c r="AU19" s="657"/>
      <c r="AV19" s="657"/>
      <c r="AW19" s="657"/>
      <c r="AX19" s="657"/>
      <c r="AY19" s="657"/>
      <c r="AZ19" s="657"/>
      <c r="BA19" s="657"/>
      <c r="BB19" s="657"/>
      <c r="BC19" s="657"/>
      <c r="BD19" s="657"/>
      <c r="BE19" s="657"/>
      <c r="BF19" s="658"/>
      <c r="BG19" s="659">
        <v>3511</v>
      </c>
      <c r="BH19" s="660"/>
      <c r="BI19" s="660"/>
      <c r="BJ19" s="660"/>
      <c r="BK19" s="660"/>
      <c r="BL19" s="660"/>
      <c r="BM19" s="660"/>
      <c r="BN19" s="661"/>
      <c r="BO19" s="697">
        <v>0</v>
      </c>
      <c r="BP19" s="697"/>
      <c r="BQ19" s="697"/>
      <c r="BR19" s="697"/>
      <c r="BS19" s="698" t="s">
        <v>130</v>
      </c>
      <c r="BT19" s="698"/>
      <c r="BU19" s="698"/>
      <c r="BV19" s="698"/>
      <c r="BW19" s="698"/>
      <c r="BX19" s="698"/>
      <c r="BY19" s="698"/>
      <c r="BZ19" s="698"/>
      <c r="CA19" s="698"/>
      <c r="CB19" s="738"/>
      <c r="CD19" s="656" t="s">
        <v>274</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97" t="s">
        <v>130</v>
      </c>
      <c r="DA19" s="697"/>
      <c r="DB19" s="697"/>
      <c r="DC19" s="697"/>
      <c r="DD19" s="665" t="s">
        <v>130</v>
      </c>
      <c r="DE19" s="660"/>
      <c r="DF19" s="660"/>
      <c r="DG19" s="660"/>
      <c r="DH19" s="660"/>
      <c r="DI19" s="660"/>
      <c r="DJ19" s="660"/>
      <c r="DK19" s="660"/>
      <c r="DL19" s="660"/>
      <c r="DM19" s="660"/>
      <c r="DN19" s="660"/>
      <c r="DO19" s="660"/>
      <c r="DP19" s="661"/>
      <c r="DQ19" s="665" t="s">
        <v>181</v>
      </c>
      <c r="DR19" s="660"/>
      <c r="DS19" s="660"/>
      <c r="DT19" s="660"/>
      <c r="DU19" s="660"/>
      <c r="DV19" s="660"/>
      <c r="DW19" s="660"/>
      <c r="DX19" s="660"/>
      <c r="DY19" s="660"/>
      <c r="DZ19" s="660"/>
      <c r="EA19" s="660"/>
      <c r="EB19" s="660"/>
      <c r="EC19" s="696"/>
    </row>
    <row r="20" spans="2:133" ht="11.25" customHeight="1" x14ac:dyDescent="0.15">
      <c r="B20" s="726" t="s">
        <v>275</v>
      </c>
      <c r="C20" s="727"/>
      <c r="D20" s="727"/>
      <c r="E20" s="727"/>
      <c r="F20" s="727"/>
      <c r="G20" s="727"/>
      <c r="H20" s="727"/>
      <c r="I20" s="727"/>
      <c r="J20" s="727"/>
      <c r="K20" s="727"/>
      <c r="L20" s="727"/>
      <c r="M20" s="727"/>
      <c r="N20" s="727"/>
      <c r="O20" s="727"/>
      <c r="P20" s="727"/>
      <c r="Q20" s="728"/>
      <c r="R20" s="659">
        <v>1032</v>
      </c>
      <c r="S20" s="660"/>
      <c r="T20" s="660"/>
      <c r="U20" s="660"/>
      <c r="V20" s="660"/>
      <c r="W20" s="660"/>
      <c r="X20" s="660"/>
      <c r="Y20" s="661"/>
      <c r="Z20" s="697">
        <v>0</v>
      </c>
      <c r="AA20" s="697"/>
      <c r="AB20" s="697"/>
      <c r="AC20" s="697"/>
      <c r="AD20" s="698">
        <v>1032</v>
      </c>
      <c r="AE20" s="698"/>
      <c r="AF20" s="698"/>
      <c r="AG20" s="698"/>
      <c r="AH20" s="698"/>
      <c r="AI20" s="698"/>
      <c r="AJ20" s="698"/>
      <c r="AK20" s="698"/>
      <c r="AL20" s="662">
        <v>0</v>
      </c>
      <c r="AM20" s="663"/>
      <c r="AN20" s="663"/>
      <c r="AO20" s="699"/>
      <c r="AP20" s="656" t="s">
        <v>276</v>
      </c>
      <c r="AQ20" s="657"/>
      <c r="AR20" s="657"/>
      <c r="AS20" s="657"/>
      <c r="AT20" s="657"/>
      <c r="AU20" s="657"/>
      <c r="AV20" s="657"/>
      <c r="AW20" s="657"/>
      <c r="AX20" s="657"/>
      <c r="AY20" s="657"/>
      <c r="AZ20" s="657"/>
      <c r="BA20" s="657"/>
      <c r="BB20" s="657"/>
      <c r="BC20" s="657"/>
      <c r="BD20" s="657"/>
      <c r="BE20" s="657"/>
      <c r="BF20" s="658"/>
      <c r="BG20" s="659">
        <v>3511</v>
      </c>
      <c r="BH20" s="660"/>
      <c r="BI20" s="660"/>
      <c r="BJ20" s="660"/>
      <c r="BK20" s="660"/>
      <c r="BL20" s="660"/>
      <c r="BM20" s="660"/>
      <c r="BN20" s="661"/>
      <c r="BO20" s="697">
        <v>0</v>
      </c>
      <c r="BP20" s="697"/>
      <c r="BQ20" s="697"/>
      <c r="BR20" s="697"/>
      <c r="BS20" s="698" t="s">
        <v>245</v>
      </c>
      <c r="BT20" s="698"/>
      <c r="BU20" s="698"/>
      <c r="BV20" s="698"/>
      <c r="BW20" s="698"/>
      <c r="BX20" s="698"/>
      <c r="BY20" s="698"/>
      <c r="BZ20" s="698"/>
      <c r="CA20" s="698"/>
      <c r="CB20" s="738"/>
      <c r="CD20" s="656" t="s">
        <v>277</v>
      </c>
      <c r="CE20" s="657"/>
      <c r="CF20" s="657"/>
      <c r="CG20" s="657"/>
      <c r="CH20" s="657"/>
      <c r="CI20" s="657"/>
      <c r="CJ20" s="657"/>
      <c r="CK20" s="657"/>
      <c r="CL20" s="657"/>
      <c r="CM20" s="657"/>
      <c r="CN20" s="657"/>
      <c r="CO20" s="657"/>
      <c r="CP20" s="657"/>
      <c r="CQ20" s="658"/>
      <c r="CR20" s="659">
        <v>40703785</v>
      </c>
      <c r="CS20" s="660"/>
      <c r="CT20" s="660"/>
      <c r="CU20" s="660"/>
      <c r="CV20" s="660"/>
      <c r="CW20" s="660"/>
      <c r="CX20" s="660"/>
      <c r="CY20" s="661"/>
      <c r="CZ20" s="697">
        <v>100</v>
      </c>
      <c r="DA20" s="697"/>
      <c r="DB20" s="697"/>
      <c r="DC20" s="697"/>
      <c r="DD20" s="665">
        <v>5352509</v>
      </c>
      <c r="DE20" s="660"/>
      <c r="DF20" s="660"/>
      <c r="DG20" s="660"/>
      <c r="DH20" s="660"/>
      <c r="DI20" s="660"/>
      <c r="DJ20" s="660"/>
      <c r="DK20" s="660"/>
      <c r="DL20" s="660"/>
      <c r="DM20" s="660"/>
      <c r="DN20" s="660"/>
      <c r="DO20" s="660"/>
      <c r="DP20" s="661"/>
      <c r="DQ20" s="665">
        <v>24761407</v>
      </c>
      <c r="DR20" s="660"/>
      <c r="DS20" s="660"/>
      <c r="DT20" s="660"/>
      <c r="DU20" s="660"/>
      <c r="DV20" s="660"/>
      <c r="DW20" s="660"/>
      <c r="DX20" s="660"/>
      <c r="DY20" s="660"/>
      <c r="DZ20" s="660"/>
      <c r="EA20" s="660"/>
      <c r="EB20" s="660"/>
      <c r="EC20" s="696"/>
    </row>
    <row r="21" spans="2:133" ht="11.25" customHeight="1" x14ac:dyDescent="0.15">
      <c r="B21" s="656" t="s">
        <v>278</v>
      </c>
      <c r="C21" s="657"/>
      <c r="D21" s="657"/>
      <c r="E21" s="657"/>
      <c r="F21" s="657"/>
      <c r="G21" s="657"/>
      <c r="H21" s="657"/>
      <c r="I21" s="657"/>
      <c r="J21" s="657"/>
      <c r="K21" s="657"/>
      <c r="L21" s="657"/>
      <c r="M21" s="657"/>
      <c r="N21" s="657"/>
      <c r="O21" s="657"/>
      <c r="P21" s="657"/>
      <c r="Q21" s="658"/>
      <c r="R21" s="659">
        <v>12893803</v>
      </c>
      <c r="S21" s="660"/>
      <c r="T21" s="660"/>
      <c r="U21" s="660"/>
      <c r="V21" s="660"/>
      <c r="W21" s="660"/>
      <c r="X21" s="660"/>
      <c r="Y21" s="661"/>
      <c r="Z21" s="697">
        <v>30.6</v>
      </c>
      <c r="AA21" s="697"/>
      <c r="AB21" s="697"/>
      <c r="AC21" s="697"/>
      <c r="AD21" s="698">
        <v>11252962</v>
      </c>
      <c r="AE21" s="698"/>
      <c r="AF21" s="698"/>
      <c r="AG21" s="698"/>
      <c r="AH21" s="698"/>
      <c r="AI21" s="698"/>
      <c r="AJ21" s="698"/>
      <c r="AK21" s="698"/>
      <c r="AL21" s="662">
        <v>54.2</v>
      </c>
      <c r="AM21" s="663"/>
      <c r="AN21" s="663"/>
      <c r="AO21" s="699"/>
      <c r="AP21" s="656" t="s">
        <v>279</v>
      </c>
      <c r="AQ21" s="736"/>
      <c r="AR21" s="736"/>
      <c r="AS21" s="736"/>
      <c r="AT21" s="736"/>
      <c r="AU21" s="736"/>
      <c r="AV21" s="736"/>
      <c r="AW21" s="736"/>
      <c r="AX21" s="736"/>
      <c r="AY21" s="736"/>
      <c r="AZ21" s="736"/>
      <c r="BA21" s="736"/>
      <c r="BB21" s="736"/>
      <c r="BC21" s="736"/>
      <c r="BD21" s="736"/>
      <c r="BE21" s="736"/>
      <c r="BF21" s="737"/>
      <c r="BG21" s="659">
        <v>3511</v>
      </c>
      <c r="BH21" s="660"/>
      <c r="BI21" s="660"/>
      <c r="BJ21" s="660"/>
      <c r="BK21" s="660"/>
      <c r="BL21" s="660"/>
      <c r="BM21" s="660"/>
      <c r="BN21" s="661"/>
      <c r="BO21" s="697">
        <v>0</v>
      </c>
      <c r="BP21" s="697"/>
      <c r="BQ21" s="697"/>
      <c r="BR21" s="697"/>
      <c r="BS21" s="698" t="s">
        <v>245</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56" t="s">
        <v>280</v>
      </c>
      <c r="C22" s="657"/>
      <c r="D22" s="657"/>
      <c r="E22" s="657"/>
      <c r="F22" s="657"/>
      <c r="G22" s="657"/>
      <c r="H22" s="657"/>
      <c r="I22" s="657"/>
      <c r="J22" s="657"/>
      <c r="K22" s="657"/>
      <c r="L22" s="657"/>
      <c r="M22" s="657"/>
      <c r="N22" s="657"/>
      <c r="O22" s="657"/>
      <c r="P22" s="657"/>
      <c r="Q22" s="658"/>
      <c r="R22" s="659">
        <v>11252962</v>
      </c>
      <c r="S22" s="660"/>
      <c r="T22" s="660"/>
      <c r="U22" s="660"/>
      <c r="V22" s="660"/>
      <c r="W22" s="660"/>
      <c r="X22" s="660"/>
      <c r="Y22" s="661"/>
      <c r="Z22" s="697">
        <v>26.7</v>
      </c>
      <c r="AA22" s="697"/>
      <c r="AB22" s="697"/>
      <c r="AC22" s="697"/>
      <c r="AD22" s="698">
        <v>11252962</v>
      </c>
      <c r="AE22" s="698"/>
      <c r="AF22" s="698"/>
      <c r="AG22" s="698"/>
      <c r="AH22" s="698"/>
      <c r="AI22" s="698"/>
      <c r="AJ22" s="698"/>
      <c r="AK22" s="698"/>
      <c r="AL22" s="662">
        <v>54.2</v>
      </c>
      <c r="AM22" s="663"/>
      <c r="AN22" s="663"/>
      <c r="AO22" s="699"/>
      <c r="AP22" s="656" t="s">
        <v>281</v>
      </c>
      <c r="AQ22" s="736"/>
      <c r="AR22" s="736"/>
      <c r="AS22" s="736"/>
      <c r="AT22" s="736"/>
      <c r="AU22" s="736"/>
      <c r="AV22" s="736"/>
      <c r="AW22" s="736"/>
      <c r="AX22" s="736"/>
      <c r="AY22" s="736"/>
      <c r="AZ22" s="736"/>
      <c r="BA22" s="736"/>
      <c r="BB22" s="736"/>
      <c r="BC22" s="736"/>
      <c r="BD22" s="736"/>
      <c r="BE22" s="736"/>
      <c r="BF22" s="737"/>
      <c r="BG22" s="659" t="s">
        <v>130</v>
      </c>
      <c r="BH22" s="660"/>
      <c r="BI22" s="660"/>
      <c r="BJ22" s="660"/>
      <c r="BK22" s="660"/>
      <c r="BL22" s="660"/>
      <c r="BM22" s="660"/>
      <c r="BN22" s="661"/>
      <c r="BO22" s="697" t="s">
        <v>130</v>
      </c>
      <c r="BP22" s="697"/>
      <c r="BQ22" s="697"/>
      <c r="BR22" s="697"/>
      <c r="BS22" s="698" t="s">
        <v>245</v>
      </c>
      <c r="BT22" s="698"/>
      <c r="BU22" s="698"/>
      <c r="BV22" s="698"/>
      <c r="BW22" s="698"/>
      <c r="BX22" s="698"/>
      <c r="BY22" s="698"/>
      <c r="BZ22" s="698"/>
      <c r="CA22" s="698"/>
      <c r="CB22" s="738"/>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1640841</v>
      </c>
      <c r="S23" s="660"/>
      <c r="T23" s="660"/>
      <c r="U23" s="660"/>
      <c r="V23" s="660"/>
      <c r="W23" s="660"/>
      <c r="X23" s="660"/>
      <c r="Y23" s="661"/>
      <c r="Z23" s="697">
        <v>3.9</v>
      </c>
      <c r="AA23" s="697"/>
      <c r="AB23" s="697"/>
      <c r="AC23" s="697"/>
      <c r="AD23" s="698" t="s">
        <v>130</v>
      </c>
      <c r="AE23" s="698"/>
      <c r="AF23" s="698"/>
      <c r="AG23" s="698"/>
      <c r="AH23" s="698"/>
      <c r="AI23" s="698"/>
      <c r="AJ23" s="698"/>
      <c r="AK23" s="698"/>
      <c r="AL23" s="662" t="s">
        <v>130</v>
      </c>
      <c r="AM23" s="663"/>
      <c r="AN23" s="663"/>
      <c r="AO23" s="699"/>
      <c r="AP23" s="656" t="s">
        <v>284</v>
      </c>
      <c r="AQ23" s="736"/>
      <c r="AR23" s="736"/>
      <c r="AS23" s="736"/>
      <c r="AT23" s="736"/>
      <c r="AU23" s="736"/>
      <c r="AV23" s="736"/>
      <c r="AW23" s="736"/>
      <c r="AX23" s="736"/>
      <c r="AY23" s="736"/>
      <c r="AZ23" s="736"/>
      <c r="BA23" s="736"/>
      <c r="BB23" s="736"/>
      <c r="BC23" s="736"/>
      <c r="BD23" s="736"/>
      <c r="BE23" s="736"/>
      <c r="BF23" s="737"/>
      <c r="BG23" s="659" t="s">
        <v>130</v>
      </c>
      <c r="BH23" s="660"/>
      <c r="BI23" s="660"/>
      <c r="BJ23" s="660"/>
      <c r="BK23" s="660"/>
      <c r="BL23" s="660"/>
      <c r="BM23" s="660"/>
      <c r="BN23" s="661"/>
      <c r="BO23" s="697" t="s">
        <v>130</v>
      </c>
      <c r="BP23" s="697"/>
      <c r="BQ23" s="697"/>
      <c r="BR23" s="697"/>
      <c r="BS23" s="698" t="s">
        <v>130</v>
      </c>
      <c r="BT23" s="698"/>
      <c r="BU23" s="698"/>
      <c r="BV23" s="698"/>
      <c r="BW23" s="698"/>
      <c r="BX23" s="698"/>
      <c r="BY23" s="698"/>
      <c r="BZ23" s="698"/>
      <c r="CA23" s="698"/>
      <c r="CB23" s="738"/>
      <c r="CD23" s="711" t="s">
        <v>223</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9" t="s">
        <v>288</v>
      </c>
      <c r="DM23" s="750"/>
      <c r="DN23" s="750"/>
      <c r="DO23" s="750"/>
      <c r="DP23" s="750"/>
      <c r="DQ23" s="750"/>
      <c r="DR23" s="750"/>
      <c r="DS23" s="750"/>
      <c r="DT23" s="750"/>
      <c r="DU23" s="750"/>
      <c r="DV23" s="751"/>
      <c r="DW23" s="711" t="s">
        <v>289</v>
      </c>
      <c r="DX23" s="712"/>
      <c r="DY23" s="712"/>
      <c r="DZ23" s="712"/>
      <c r="EA23" s="712"/>
      <c r="EB23" s="712"/>
      <c r="EC23" s="71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181</v>
      </c>
      <c r="S24" s="660"/>
      <c r="T24" s="660"/>
      <c r="U24" s="660"/>
      <c r="V24" s="660"/>
      <c r="W24" s="660"/>
      <c r="X24" s="660"/>
      <c r="Y24" s="661"/>
      <c r="Z24" s="697" t="s">
        <v>181</v>
      </c>
      <c r="AA24" s="697"/>
      <c r="AB24" s="697"/>
      <c r="AC24" s="697"/>
      <c r="AD24" s="698" t="s">
        <v>130</v>
      </c>
      <c r="AE24" s="698"/>
      <c r="AF24" s="698"/>
      <c r="AG24" s="698"/>
      <c r="AH24" s="698"/>
      <c r="AI24" s="698"/>
      <c r="AJ24" s="698"/>
      <c r="AK24" s="698"/>
      <c r="AL24" s="662" t="s">
        <v>130</v>
      </c>
      <c r="AM24" s="663"/>
      <c r="AN24" s="663"/>
      <c r="AO24" s="699"/>
      <c r="AP24" s="656" t="s">
        <v>291</v>
      </c>
      <c r="AQ24" s="736"/>
      <c r="AR24" s="736"/>
      <c r="AS24" s="736"/>
      <c r="AT24" s="736"/>
      <c r="AU24" s="736"/>
      <c r="AV24" s="736"/>
      <c r="AW24" s="736"/>
      <c r="AX24" s="736"/>
      <c r="AY24" s="736"/>
      <c r="AZ24" s="736"/>
      <c r="BA24" s="736"/>
      <c r="BB24" s="736"/>
      <c r="BC24" s="736"/>
      <c r="BD24" s="736"/>
      <c r="BE24" s="736"/>
      <c r="BF24" s="737"/>
      <c r="BG24" s="659" t="s">
        <v>130</v>
      </c>
      <c r="BH24" s="660"/>
      <c r="BI24" s="660"/>
      <c r="BJ24" s="660"/>
      <c r="BK24" s="660"/>
      <c r="BL24" s="660"/>
      <c r="BM24" s="660"/>
      <c r="BN24" s="661"/>
      <c r="BO24" s="697" t="s">
        <v>130</v>
      </c>
      <c r="BP24" s="697"/>
      <c r="BQ24" s="697"/>
      <c r="BR24" s="697"/>
      <c r="BS24" s="698" t="s">
        <v>130</v>
      </c>
      <c r="BT24" s="698"/>
      <c r="BU24" s="698"/>
      <c r="BV24" s="698"/>
      <c r="BW24" s="698"/>
      <c r="BX24" s="698"/>
      <c r="BY24" s="698"/>
      <c r="BZ24" s="698"/>
      <c r="CA24" s="698"/>
      <c r="CB24" s="738"/>
      <c r="CD24" s="717" t="s">
        <v>292</v>
      </c>
      <c r="CE24" s="718"/>
      <c r="CF24" s="718"/>
      <c r="CG24" s="718"/>
      <c r="CH24" s="718"/>
      <c r="CI24" s="718"/>
      <c r="CJ24" s="718"/>
      <c r="CK24" s="718"/>
      <c r="CL24" s="718"/>
      <c r="CM24" s="718"/>
      <c r="CN24" s="718"/>
      <c r="CO24" s="718"/>
      <c r="CP24" s="718"/>
      <c r="CQ24" s="719"/>
      <c r="CR24" s="714">
        <v>19459827</v>
      </c>
      <c r="CS24" s="715"/>
      <c r="CT24" s="715"/>
      <c r="CU24" s="715"/>
      <c r="CV24" s="715"/>
      <c r="CW24" s="715"/>
      <c r="CX24" s="715"/>
      <c r="CY24" s="740"/>
      <c r="CZ24" s="741">
        <v>47.8</v>
      </c>
      <c r="DA24" s="723"/>
      <c r="DB24" s="723"/>
      <c r="DC24" s="743"/>
      <c r="DD24" s="739">
        <v>13648472</v>
      </c>
      <c r="DE24" s="715"/>
      <c r="DF24" s="715"/>
      <c r="DG24" s="715"/>
      <c r="DH24" s="715"/>
      <c r="DI24" s="715"/>
      <c r="DJ24" s="715"/>
      <c r="DK24" s="740"/>
      <c r="DL24" s="739">
        <v>12593824</v>
      </c>
      <c r="DM24" s="715"/>
      <c r="DN24" s="715"/>
      <c r="DO24" s="715"/>
      <c r="DP24" s="715"/>
      <c r="DQ24" s="715"/>
      <c r="DR24" s="715"/>
      <c r="DS24" s="715"/>
      <c r="DT24" s="715"/>
      <c r="DU24" s="715"/>
      <c r="DV24" s="740"/>
      <c r="DW24" s="741">
        <v>59.9</v>
      </c>
      <c r="DX24" s="723"/>
      <c r="DY24" s="723"/>
      <c r="DZ24" s="723"/>
      <c r="EA24" s="723"/>
      <c r="EB24" s="723"/>
      <c r="EC24" s="742"/>
    </row>
    <row r="25" spans="2:133" ht="11.25" customHeight="1" x14ac:dyDescent="0.15">
      <c r="B25" s="656" t="s">
        <v>293</v>
      </c>
      <c r="C25" s="657"/>
      <c r="D25" s="657"/>
      <c r="E25" s="657"/>
      <c r="F25" s="657"/>
      <c r="G25" s="657"/>
      <c r="H25" s="657"/>
      <c r="I25" s="657"/>
      <c r="J25" s="657"/>
      <c r="K25" s="657"/>
      <c r="L25" s="657"/>
      <c r="M25" s="657"/>
      <c r="N25" s="657"/>
      <c r="O25" s="657"/>
      <c r="P25" s="657"/>
      <c r="Q25" s="658"/>
      <c r="R25" s="659">
        <v>22279070</v>
      </c>
      <c r="S25" s="660"/>
      <c r="T25" s="660"/>
      <c r="U25" s="660"/>
      <c r="V25" s="660"/>
      <c r="W25" s="660"/>
      <c r="X25" s="660"/>
      <c r="Y25" s="661"/>
      <c r="Z25" s="697">
        <v>52.9</v>
      </c>
      <c r="AA25" s="697"/>
      <c r="AB25" s="697"/>
      <c r="AC25" s="697"/>
      <c r="AD25" s="698">
        <v>20638229</v>
      </c>
      <c r="AE25" s="698"/>
      <c r="AF25" s="698"/>
      <c r="AG25" s="698"/>
      <c r="AH25" s="698"/>
      <c r="AI25" s="698"/>
      <c r="AJ25" s="698"/>
      <c r="AK25" s="698"/>
      <c r="AL25" s="662">
        <v>99.4</v>
      </c>
      <c r="AM25" s="663"/>
      <c r="AN25" s="663"/>
      <c r="AO25" s="699"/>
      <c r="AP25" s="656" t="s">
        <v>294</v>
      </c>
      <c r="AQ25" s="736"/>
      <c r="AR25" s="736"/>
      <c r="AS25" s="736"/>
      <c r="AT25" s="736"/>
      <c r="AU25" s="736"/>
      <c r="AV25" s="736"/>
      <c r="AW25" s="736"/>
      <c r="AX25" s="736"/>
      <c r="AY25" s="736"/>
      <c r="AZ25" s="736"/>
      <c r="BA25" s="736"/>
      <c r="BB25" s="736"/>
      <c r="BC25" s="736"/>
      <c r="BD25" s="736"/>
      <c r="BE25" s="736"/>
      <c r="BF25" s="737"/>
      <c r="BG25" s="659" t="s">
        <v>130</v>
      </c>
      <c r="BH25" s="660"/>
      <c r="BI25" s="660"/>
      <c r="BJ25" s="660"/>
      <c r="BK25" s="660"/>
      <c r="BL25" s="660"/>
      <c r="BM25" s="660"/>
      <c r="BN25" s="661"/>
      <c r="BO25" s="697" t="s">
        <v>130</v>
      </c>
      <c r="BP25" s="697"/>
      <c r="BQ25" s="697"/>
      <c r="BR25" s="697"/>
      <c r="BS25" s="698" t="s">
        <v>130</v>
      </c>
      <c r="BT25" s="698"/>
      <c r="BU25" s="698"/>
      <c r="BV25" s="698"/>
      <c r="BW25" s="698"/>
      <c r="BX25" s="698"/>
      <c r="BY25" s="698"/>
      <c r="BZ25" s="698"/>
      <c r="CA25" s="698"/>
      <c r="CB25" s="738"/>
      <c r="CD25" s="656" t="s">
        <v>295</v>
      </c>
      <c r="CE25" s="657"/>
      <c r="CF25" s="657"/>
      <c r="CG25" s="657"/>
      <c r="CH25" s="657"/>
      <c r="CI25" s="657"/>
      <c r="CJ25" s="657"/>
      <c r="CK25" s="657"/>
      <c r="CL25" s="657"/>
      <c r="CM25" s="657"/>
      <c r="CN25" s="657"/>
      <c r="CO25" s="657"/>
      <c r="CP25" s="657"/>
      <c r="CQ25" s="658"/>
      <c r="CR25" s="659">
        <v>5969285</v>
      </c>
      <c r="CS25" s="672"/>
      <c r="CT25" s="672"/>
      <c r="CU25" s="672"/>
      <c r="CV25" s="672"/>
      <c r="CW25" s="672"/>
      <c r="CX25" s="672"/>
      <c r="CY25" s="673"/>
      <c r="CZ25" s="662">
        <v>14.7</v>
      </c>
      <c r="DA25" s="674"/>
      <c r="DB25" s="674"/>
      <c r="DC25" s="675"/>
      <c r="DD25" s="665">
        <v>5448012</v>
      </c>
      <c r="DE25" s="672"/>
      <c r="DF25" s="672"/>
      <c r="DG25" s="672"/>
      <c r="DH25" s="672"/>
      <c r="DI25" s="672"/>
      <c r="DJ25" s="672"/>
      <c r="DK25" s="673"/>
      <c r="DL25" s="665">
        <v>5249950</v>
      </c>
      <c r="DM25" s="672"/>
      <c r="DN25" s="672"/>
      <c r="DO25" s="672"/>
      <c r="DP25" s="672"/>
      <c r="DQ25" s="672"/>
      <c r="DR25" s="672"/>
      <c r="DS25" s="672"/>
      <c r="DT25" s="672"/>
      <c r="DU25" s="672"/>
      <c r="DV25" s="673"/>
      <c r="DW25" s="662">
        <v>25</v>
      </c>
      <c r="DX25" s="674"/>
      <c r="DY25" s="674"/>
      <c r="DZ25" s="674"/>
      <c r="EA25" s="674"/>
      <c r="EB25" s="674"/>
      <c r="EC25" s="686"/>
    </row>
    <row r="26" spans="2:133" ht="11.25" customHeight="1" x14ac:dyDescent="0.15">
      <c r="B26" s="656" t="s">
        <v>296</v>
      </c>
      <c r="C26" s="657"/>
      <c r="D26" s="657"/>
      <c r="E26" s="657"/>
      <c r="F26" s="657"/>
      <c r="G26" s="657"/>
      <c r="H26" s="657"/>
      <c r="I26" s="657"/>
      <c r="J26" s="657"/>
      <c r="K26" s="657"/>
      <c r="L26" s="657"/>
      <c r="M26" s="657"/>
      <c r="N26" s="657"/>
      <c r="O26" s="657"/>
      <c r="P26" s="657"/>
      <c r="Q26" s="658"/>
      <c r="R26" s="659">
        <v>5831</v>
      </c>
      <c r="S26" s="660"/>
      <c r="T26" s="660"/>
      <c r="U26" s="660"/>
      <c r="V26" s="660"/>
      <c r="W26" s="660"/>
      <c r="X26" s="660"/>
      <c r="Y26" s="661"/>
      <c r="Z26" s="697">
        <v>0</v>
      </c>
      <c r="AA26" s="697"/>
      <c r="AB26" s="697"/>
      <c r="AC26" s="697"/>
      <c r="AD26" s="698">
        <v>5831</v>
      </c>
      <c r="AE26" s="698"/>
      <c r="AF26" s="698"/>
      <c r="AG26" s="698"/>
      <c r="AH26" s="698"/>
      <c r="AI26" s="698"/>
      <c r="AJ26" s="698"/>
      <c r="AK26" s="698"/>
      <c r="AL26" s="662">
        <v>0</v>
      </c>
      <c r="AM26" s="663"/>
      <c r="AN26" s="663"/>
      <c r="AO26" s="699"/>
      <c r="AP26" s="656" t="s">
        <v>297</v>
      </c>
      <c r="AQ26" s="736"/>
      <c r="AR26" s="736"/>
      <c r="AS26" s="736"/>
      <c r="AT26" s="736"/>
      <c r="AU26" s="736"/>
      <c r="AV26" s="736"/>
      <c r="AW26" s="736"/>
      <c r="AX26" s="736"/>
      <c r="AY26" s="736"/>
      <c r="AZ26" s="736"/>
      <c r="BA26" s="736"/>
      <c r="BB26" s="736"/>
      <c r="BC26" s="736"/>
      <c r="BD26" s="736"/>
      <c r="BE26" s="736"/>
      <c r="BF26" s="737"/>
      <c r="BG26" s="659" t="s">
        <v>245</v>
      </c>
      <c r="BH26" s="660"/>
      <c r="BI26" s="660"/>
      <c r="BJ26" s="660"/>
      <c r="BK26" s="660"/>
      <c r="BL26" s="660"/>
      <c r="BM26" s="660"/>
      <c r="BN26" s="661"/>
      <c r="BO26" s="697" t="s">
        <v>130</v>
      </c>
      <c r="BP26" s="697"/>
      <c r="BQ26" s="697"/>
      <c r="BR26" s="697"/>
      <c r="BS26" s="698" t="s">
        <v>130</v>
      </c>
      <c r="BT26" s="698"/>
      <c r="BU26" s="698"/>
      <c r="BV26" s="698"/>
      <c r="BW26" s="698"/>
      <c r="BX26" s="698"/>
      <c r="BY26" s="698"/>
      <c r="BZ26" s="698"/>
      <c r="CA26" s="698"/>
      <c r="CB26" s="738"/>
      <c r="CD26" s="656" t="s">
        <v>298</v>
      </c>
      <c r="CE26" s="657"/>
      <c r="CF26" s="657"/>
      <c r="CG26" s="657"/>
      <c r="CH26" s="657"/>
      <c r="CI26" s="657"/>
      <c r="CJ26" s="657"/>
      <c r="CK26" s="657"/>
      <c r="CL26" s="657"/>
      <c r="CM26" s="657"/>
      <c r="CN26" s="657"/>
      <c r="CO26" s="657"/>
      <c r="CP26" s="657"/>
      <c r="CQ26" s="658"/>
      <c r="CR26" s="659">
        <v>3364671</v>
      </c>
      <c r="CS26" s="660"/>
      <c r="CT26" s="660"/>
      <c r="CU26" s="660"/>
      <c r="CV26" s="660"/>
      <c r="CW26" s="660"/>
      <c r="CX26" s="660"/>
      <c r="CY26" s="661"/>
      <c r="CZ26" s="662">
        <v>8.3000000000000007</v>
      </c>
      <c r="DA26" s="674"/>
      <c r="DB26" s="674"/>
      <c r="DC26" s="675"/>
      <c r="DD26" s="665">
        <v>3104574</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4"/>
      <c r="DY26" s="674"/>
      <c r="DZ26" s="674"/>
      <c r="EA26" s="674"/>
      <c r="EB26" s="674"/>
      <c r="EC26" s="686"/>
    </row>
    <row r="27" spans="2:133" ht="11.25" customHeight="1" x14ac:dyDescent="0.15">
      <c r="B27" s="656" t="s">
        <v>299</v>
      </c>
      <c r="C27" s="657"/>
      <c r="D27" s="657"/>
      <c r="E27" s="657"/>
      <c r="F27" s="657"/>
      <c r="G27" s="657"/>
      <c r="H27" s="657"/>
      <c r="I27" s="657"/>
      <c r="J27" s="657"/>
      <c r="K27" s="657"/>
      <c r="L27" s="657"/>
      <c r="M27" s="657"/>
      <c r="N27" s="657"/>
      <c r="O27" s="657"/>
      <c r="P27" s="657"/>
      <c r="Q27" s="658"/>
      <c r="R27" s="659">
        <v>213336</v>
      </c>
      <c r="S27" s="660"/>
      <c r="T27" s="660"/>
      <c r="U27" s="660"/>
      <c r="V27" s="660"/>
      <c r="W27" s="660"/>
      <c r="X27" s="660"/>
      <c r="Y27" s="661"/>
      <c r="Z27" s="697">
        <v>0.5</v>
      </c>
      <c r="AA27" s="697"/>
      <c r="AB27" s="697"/>
      <c r="AC27" s="697"/>
      <c r="AD27" s="698" t="s">
        <v>181</v>
      </c>
      <c r="AE27" s="698"/>
      <c r="AF27" s="698"/>
      <c r="AG27" s="698"/>
      <c r="AH27" s="698"/>
      <c r="AI27" s="698"/>
      <c r="AJ27" s="698"/>
      <c r="AK27" s="698"/>
      <c r="AL27" s="662" t="s">
        <v>130</v>
      </c>
      <c r="AM27" s="663"/>
      <c r="AN27" s="663"/>
      <c r="AO27" s="699"/>
      <c r="AP27" s="656" t="s">
        <v>300</v>
      </c>
      <c r="AQ27" s="657"/>
      <c r="AR27" s="657"/>
      <c r="AS27" s="657"/>
      <c r="AT27" s="657"/>
      <c r="AU27" s="657"/>
      <c r="AV27" s="657"/>
      <c r="AW27" s="657"/>
      <c r="AX27" s="657"/>
      <c r="AY27" s="657"/>
      <c r="AZ27" s="657"/>
      <c r="BA27" s="657"/>
      <c r="BB27" s="657"/>
      <c r="BC27" s="657"/>
      <c r="BD27" s="657"/>
      <c r="BE27" s="657"/>
      <c r="BF27" s="658"/>
      <c r="BG27" s="659">
        <v>7377023</v>
      </c>
      <c r="BH27" s="660"/>
      <c r="BI27" s="660"/>
      <c r="BJ27" s="660"/>
      <c r="BK27" s="660"/>
      <c r="BL27" s="660"/>
      <c r="BM27" s="660"/>
      <c r="BN27" s="661"/>
      <c r="BO27" s="697">
        <v>100</v>
      </c>
      <c r="BP27" s="697"/>
      <c r="BQ27" s="697"/>
      <c r="BR27" s="697"/>
      <c r="BS27" s="698">
        <v>395903</v>
      </c>
      <c r="BT27" s="698"/>
      <c r="BU27" s="698"/>
      <c r="BV27" s="698"/>
      <c r="BW27" s="698"/>
      <c r="BX27" s="698"/>
      <c r="BY27" s="698"/>
      <c r="BZ27" s="698"/>
      <c r="CA27" s="698"/>
      <c r="CB27" s="738"/>
      <c r="CD27" s="656" t="s">
        <v>301</v>
      </c>
      <c r="CE27" s="657"/>
      <c r="CF27" s="657"/>
      <c r="CG27" s="657"/>
      <c r="CH27" s="657"/>
      <c r="CI27" s="657"/>
      <c r="CJ27" s="657"/>
      <c r="CK27" s="657"/>
      <c r="CL27" s="657"/>
      <c r="CM27" s="657"/>
      <c r="CN27" s="657"/>
      <c r="CO27" s="657"/>
      <c r="CP27" s="657"/>
      <c r="CQ27" s="658"/>
      <c r="CR27" s="659">
        <v>7258555</v>
      </c>
      <c r="CS27" s="672"/>
      <c r="CT27" s="672"/>
      <c r="CU27" s="672"/>
      <c r="CV27" s="672"/>
      <c r="CW27" s="672"/>
      <c r="CX27" s="672"/>
      <c r="CY27" s="673"/>
      <c r="CZ27" s="662">
        <v>17.8</v>
      </c>
      <c r="DA27" s="674"/>
      <c r="DB27" s="674"/>
      <c r="DC27" s="675"/>
      <c r="DD27" s="665">
        <v>2057281</v>
      </c>
      <c r="DE27" s="672"/>
      <c r="DF27" s="672"/>
      <c r="DG27" s="672"/>
      <c r="DH27" s="672"/>
      <c r="DI27" s="672"/>
      <c r="DJ27" s="672"/>
      <c r="DK27" s="673"/>
      <c r="DL27" s="665">
        <v>2033211</v>
      </c>
      <c r="DM27" s="672"/>
      <c r="DN27" s="672"/>
      <c r="DO27" s="672"/>
      <c r="DP27" s="672"/>
      <c r="DQ27" s="672"/>
      <c r="DR27" s="672"/>
      <c r="DS27" s="672"/>
      <c r="DT27" s="672"/>
      <c r="DU27" s="672"/>
      <c r="DV27" s="673"/>
      <c r="DW27" s="662">
        <v>9.6999999999999993</v>
      </c>
      <c r="DX27" s="674"/>
      <c r="DY27" s="674"/>
      <c r="DZ27" s="674"/>
      <c r="EA27" s="674"/>
      <c r="EB27" s="674"/>
      <c r="EC27" s="686"/>
    </row>
    <row r="28" spans="2:133" ht="11.25" customHeight="1" x14ac:dyDescent="0.15">
      <c r="B28" s="656" t="s">
        <v>302</v>
      </c>
      <c r="C28" s="657"/>
      <c r="D28" s="657"/>
      <c r="E28" s="657"/>
      <c r="F28" s="657"/>
      <c r="G28" s="657"/>
      <c r="H28" s="657"/>
      <c r="I28" s="657"/>
      <c r="J28" s="657"/>
      <c r="K28" s="657"/>
      <c r="L28" s="657"/>
      <c r="M28" s="657"/>
      <c r="N28" s="657"/>
      <c r="O28" s="657"/>
      <c r="P28" s="657"/>
      <c r="Q28" s="658"/>
      <c r="R28" s="659">
        <v>394131</v>
      </c>
      <c r="S28" s="660"/>
      <c r="T28" s="660"/>
      <c r="U28" s="660"/>
      <c r="V28" s="660"/>
      <c r="W28" s="660"/>
      <c r="X28" s="660"/>
      <c r="Y28" s="661"/>
      <c r="Z28" s="697">
        <v>0.9</v>
      </c>
      <c r="AA28" s="697"/>
      <c r="AB28" s="697"/>
      <c r="AC28" s="697"/>
      <c r="AD28" s="698">
        <v>29683</v>
      </c>
      <c r="AE28" s="698"/>
      <c r="AF28" s="698"/>
      <c r="AG28" s="698"/>
      <c r="AH28" s="698"/>
      <c r="AI28" s="698"/>
      <c r="AJ28" s="698"/>
      <c r="AK28" s="698"/>
      <c r="AL28" s="662">
        <v>0.1</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303</v>
      </c>
      <c r="CE28" s="657"/>
      <c r="CF28" s="657"/>
      <c r="CG28" s="657"/>
      <c r="CH28" s="657"/>
      <c r="CI28" s="657"/>
      <c r="CJ28" s="657"/>
      <c r="CK28" s="657"/>
      <c r="CL28" s="657"/>
      <c r="CM28" s="657"/>
      <c r="CN28" s="657"/>
      <c r="CO28" s="657"/>
      <c r="CP28" s="657"/>
      <c r="CQ28" s="658"/>
      <c r="CR28" s="659">
        <v>6231987</v>
      </c>
      <c r="CS28" s="660"/>
      <c r="CT28" s="660"/>
      <c r="CU28" s="660"/>
      <c r="CV28" s="660"/>
      <c r="CW28" s="660"/>
      <c r="CX28" s="660"/>
      <c r="CY28" s="661"/>
      <c r="CZ28" s="662">
        <v>15.3</v>
      </c>
      <c r="DA28" s="674"/>
      <c r="DB28" s="674"/>
      <c r="DC28" s="675"/>
      <c r="DD28" s="665">
        <v>6143179</v>
      </c>
      <c r="DE28" s="660"/>
      <c r="DF28" s="660"/>
      <c r="DG28" s="660"/>
      <c r="DH28" s="660"/>
      <c r="DI28" s="660"/>
      <c r="DJ28" s="660"/>
      <c r="DK28" s="661"/>
      <c r="DL28" s="665">
        <v>5310663</v>
      </c>
      <c r="DM28" s="660"/>
      <c r="DN28" s="660"/>
      <c r="DO28" s="660"/>
      <c r="DP28" s="660"/>
      <c r="DQ28" s="660"/>
      <c r="DR28" s="660"/>
      <c r="DS28" s="660"/>
      <c r="DT28" s="660"/>
      <c r="DU28" s="660"/>
      <c r="DV28" s="661"/>
      <c r="DW28" s="662">
        <v>25.3</v>
      </c>
      <c r="DX28" s="674"/>
      <c r="DY28" s="674"/>
      <c r="DZ28" s="674"/>
      <c r="EA28" s="674"/>
      <c r="EB28" s="674"/>
      <c r="EC28" s="686"/>
    </row>
    <row r="29" spans="2:133" ht="11.25" customHeight="1" x14ac:dyDescent="0.15">
      <c r="B29" s="656" t="s">
        <v>304</v>
      </c>
      <c r="C29" s="657"/>
      <c r="D29" s="657"/>
      <c r="E29" s="657"/>
      <c r="F29" s="657"/>
      <c r="G29" s="657"/>
      <c r="H29" s="657"/>
      <c r="I29" s="657"/>
      <c r="J29" s="657"/>
      <c r="K29" s="657"/>
      <c r="L29" s="657"/>
      <c r="M29" s="657"/>
      <c r="N29" s="657"/>
      <c r="O29" s="657"/>
      <c r="P29" s="657"/>
      <c r="Q29" s="658"/>
      <c r="R29" s="659">
        <v>173809</v>
      </c>
      <c r="S29" s="660"/>
      <c r="T29" s="660"/>
      <c r="U29" s="660"/>
      <c r="V29" s="660"/>
      <c r="W29" s="660"/>
      <c r="X29" s="660"/>
      <c r="Y29" s="661"/>
      <c r="Z29" s="697">
        <v>0.4</v>
      </c>
      <c r="AA29" s="697"/>
      <c r="AB29" s="697"/>
      <c r="AC29" s="697"/>
      <c r="AD29" s="698" t="s">
        <v>130</v>
      </c>
      <c r="AE29" s="698"/>
      <c r="AF29" s="698"/>
      <c r="AG29" s="698"/>
      <c r="AH29" s="698"/>
      <c r="AI29" s="698"/>
      <c r="AJ29" s="698"/>
      <c r="AK29" s="698"/>
      <c r="AL29" s="662" t="s">
        <v>181</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305</v>
      </c>
      <c r="CE29" s="679"/>
      <c r="CF29" s="656" t="s">
        <v>72</v>
      </c>
      <c r="CG29" s="657"/>
      <c r="CH29" s="657"/>
      <c r="CI29" s="657"/>
      <c r="CJ29" s="657"/>
      <c r="CK29" s="657"/>
      <c r="CL29" s="657"/>
      <c r="CM29" s="657"/>
      <c r="CN29" s="657"/>
      <c r="CO29" s="657"/>
      <c r="CP29" s="657"/>
      <c r="CQ29" s="658"/>
      <c r="CR29" s="659">
        <v>6231705</v>
      </c>
      <c r="CS29" s="672"/>
      <c r="CT29" s="672"/>
      <c r="CU29" s="672"/>
      <c r="CV29" s="672"/>
      <c r="CW29" s="672"/>
      <c r="CX29" s="672"/>
      <c r="CY29" s="673"/>
      <c r="CZ29" s="662">
        <v>15.3</v>
      </c>
      <c r="DA29" s="674"/>
      <c r="DB29" s="674"/>
      <c r="DC29" s="675"/>
      <c r="DD29" s="665">
        <v>6142897</v>
      </c>
      <c r="DE29" s="672"/>
      <c r="DF29" s="672"/>
      <c r="DG29" s="672"/>
      <c r="DH29" s="672"/>
      <c r="DI29" s="672"/>
      <c r="DJ29" s="672"/>
      <c r="DK29" s="673"/>
      <c r="DL29" s="665">
        <v>5310381</v>
      </c>
      <c r="DM29" s="672"/>
      <c r="DN29" s="672"/>
      <c r="DO29" s="672"/>
      <c r="DP29" s="672"/>
      <c r="DQ29" s="672"/>
      <c r="DR29" s="672"/>
      <c r="DS29" s="672"/>
      <c r="DT29" s="672"/>
      <c r="DU29" s="672"/>
      <c r="DV29" s="673"/>
      <c r="DW29" s="662">
        <v>25.3</v>
      </c>
      <c r="DX29" s="674"/>
      <c r="DY29" s="674"/>
      <c r="DZ29" s="674"/>
      <c r="EA29" s="674"/>
      <c r="EB29" s="674"/>
      <c r="EC29" s="686"/>
    </row>
    <row r="30" spans="2:133" ht="11.25" customHeight="1" x14ac:dyDescent="0.15">
      <c r="B30" s="656" t="s">
        <v>306</v>
      </c>
      <c r="C30" s="657"/>
      <c r="D30" s="657"/>
      <c r="E30" s="657"/>
      <c r="F30" s="657"/>
      <c r="G30" s="657"/>
      <c r="H30" s="657"/>
      <c r="I30" s="657"/>
      <c r="J30" s="657"/>
      <c r="K30" s="657"/>
      <c r="L30" s="657"/>
      <c r="M30" s="657"/>
      <c r="N30" s="657"/>
      <c r="O30" s="657"/>
      <c r="P30" s="657"/>
      <c r="Q30" s="658"/>
      <c r="R30" s="659">
        <v>7546698</v>
      </c>
      <c r="S30" s="660"/>
      <c r="T30" s="660"/>
      <c r="U30" s="660"/>
      <c r="V30" s="660"/>
      <c r="W30" s="660"/>
      <c r="X30" s="660"/>
      <c r="Y30" s="661"/>
      <c r="Z30" s="697">
        <v>17.899999999999999</v>
      </c>
      <c r="AA30" s="697"/>
      <c r="AB30" s="697"/>
      <c r="AC30" s="697"/>
      <c r="AD30" s="698" t="s">
        <v>130</v>
      </c>
      <c r="AE30" s="698"/>
      <c r="AF30" s="698"/>
      <c r="AG30" s="698"/>
      <c r="AH30" s="698"/>
      <c r="AI30" s="698"/>
      <c r="AJ30" s="698"/>
      <c r="AK30" s="698"/>
      <c r="AL30" s="662" t="s">
        <v>130</v>
      </c>
      <c r="AM30" s="663"/>
      <c r="AN30" s="663"/>
      <c r="AO30" s="699"/>
      <c r="AP30" s="711" t="s">
        <v>223</v>
      </c>
      <c r="AQ30" s="712"/>
      <c r="AR30" s="712"/>
      <c r="AS30" s="712"/>
      <c r="AT30" s="712"/>
      <c r="AU30" s="712"/>
      <c r="AV30" s="712"/>
      <c r="AW30" s="712"/>
      <c r="AX30" s="712"/>
      <c r="AY30" s="712"/>
      <c r="AZ30" s="712"/>
      <c r="BA30" s="712"/>
      <c r="BB30" s="712"/>
      <c r="BC30" s="712"/>
      <c r="BD30" s="712"/>
      <c r="BE30" s="712"/>
      <c r="BF30" s="713"/>
      <c r="BG30" s="711" t="s">
        <v>307</v>
      </c>
      <c r="BH30" s="729"/>
      <c r="BI30" s="729"/>
      <c r="BJ30" s="729"/>
      <c r="BK30" s="729"/>
      <c r="BL30" s="729"/>
      <c r="BM30" s="729"/>
      <c r="BN30" s="729"/>
      <c r="BO30" s="729"/>
      <c r="BP30" s="729"/>
      <c r="BQ30" s="730"/>
      <c r="BR30" s="711" t="s">
        <v>308</v>
      </c>
      <c r="BS30" s="729"/>
      <c r="BT30" s="729"/>
      <c r="BU30" s="729"/>
      <c r="BV30" s="729"/>
      <c r="BW30" s="729"/>
      <c r="BX30" s="729"/>
      <c r="BY30" s="729"/>
      <c r="BZ30" s="729"/>
      <c r="CA30" s="729"/>
      <c r="CB30" s="730"/>
      <c r="CD30" s="680"/>
      <c r="CE30" s="681"/>
      <c r="CF30" s="656" t="s">
        <v>309</v>
      </c>
      <c r="CG30" s="657"/>
      <c r="CH30" s="657"/>
      <c r="CI30" s="657"/>
      <c r="CJ30" s="657"/>
      <c r="CK30" s="657"/>
      <c r="CL30" s="657"/>
      <c r="CM30" s="657"/>
      <c r="CN30" s="657"/>
      <c r="CO30" s="657"/>
      <c r="CP30" s="657"/>
      <c r="CQ30" s="658"/>
      <c r="CR30" s="659">
        <v>6061282</v>
      </c>
      <c r="CS30" s="660"/>
      <c r="CT30" s="660"/>
      <c r="CU30" s="660"/>
      <c r="CV30" s="660"/>
      <c r="CW30" s="660"/>
      <c r="CX30" s="660"/>
      <c r="CY30" s="661"/>
      <c r="CZ30" s="662">
        <v>14.9</v>
      </c>
      <c r="DA30" s="674"/>
      <c r="DB30" s="674"/>
      <c r="DC30" s="675"/>
      <c r="DD30" s="665">
        <v>5972707</v>
      </c>
      <c r="DE30" s="660"/>
      <c r="DF30" s="660"/>
      <c r="DG30" s="660"/>
      <c r="DH30" s="660"/>
      <c r="DI30" s="660"/>
      <c r="DJ30" s="660"/>
      <c r="DK30" s="661"/>
      <c r="DL30" s="665">
        <v>5140198</v>
      </c>
      <c r="DM30" s="660"/>
      <c r="DN30" s="660"/>
      <c r="DO30" s="660"/>
      <c r="DP30" s="660"/>
      <c r="DQ30" s="660"/>
      <c r="DR30" s="660"/>
      <c r="DS30" s="660"/>
      <c r="DT30" s="660"/>
      <c r="DU30" s="660"/>
      <c r="DV30" s="661"/>
      <c r="DW30" s="662">
        <v>24.5</v>
      </c>
      <c r="DX30" s="674"/>
      <c r="DY30" s="674"/>
      <c r="DZ30" s="674"/>
      <c r="EA30" s="674"/>
      <c r="EB30" s="674"/>
      <c r="EC30" s="686"/>
    </row>
    <row r="31" spans="2:133" ht="11.25" customHeight="1" x14ac:dyDescent="0.15">
      <c r="B31" s="726" t="s">
        <v>310</v>
      </c>
      <c r="C31" s="727"/>
      <c r="D31" s="727"/>
      <c r="E31" s="727"/>
      <c r="F31" s="727"/>
      <c r="G31" s="727"/>
      <c r="H31" s="727"/>
      <c r="I31" s="727"/>
      <c r="J31" s="727"/>
      <c r="K31" s="727"/>
      <c r="L31" s="727"/>
      <c r="M31" s="727"/>
      <c r="N31" s="727"/>
      <c r="O31" s="727"/>
      <c r="P31" s="727"/>
      <c r="Q31" s="728"/>
      <c r="R31" s="659" t="s">
        <v>130</v>
      </c>
      <c r="S31" s="660"/>
      <c r="T31" s="660"/>
      <c r="U31" s="660"/>
      <c r="V31" s="660"/>
      <c r="W31" s="660"/>
      <c r="X31" s="660"/>
      <c r="Y31" s="661"/>
      <c r="Z31" s="697" t="s">
        <v>130</v>
      </c>
      <c r="AA31" s="697"/>
      <c r="AB31" s="697"/>
      <c r="AC31" s="697"/>
      <c r="AD31" s="698" t="s">
        <v>130</v>
      </c>
      <c r="AE31" s="698"/>
      <c r="AF31" s="698"/>
      <c r="AG31" s="698"/>
      <c r="AH31" s="698"/>
      <c r="AI31" s="698"/>
      <c r="AJ31" s="698"/>
      <c r="AK31" s="698"/>
      <c r="AL31" s="662" t="s">
        <v>245</v>
      </c>
      <c r="AM31" s="663"/>
      <c r="AN31" s="663"/>
      <c r="AO31" s="699"/>
      <c r="AP31" s="731" t="s">
        <v>311</v>
      </c>
      <c r="AQ31" s="732"/>
      <c r="AR31" s="732"/>
      <c r="AS31" s="732"/>
      <c r="AT31" s="733" t="s">
        <v>312</v>
      </c>
      <c r="AU31" s="218"/>
      <c r="AV31" s="218"/>
      <c r="AW31" s="218"/>
      <c r="AX31" s="717" t="s">
        <v>189</v>
      </c>
      <c r="AY31" s="718"/>
      <c r="AZ31" s="718"/>
      <c r="BA31" s="718"/>
      <c r="BB31" s="718"/>
      <c r="BC31" s="718"/>
      <c r="BD31" s="718"/>
      <c r="BE31" s="718"/>
      <c r="BF31" s="719"/>
      <c r="BG31" s="721">
        <v>99.6</v>
      </c>
      <c r="BH31" s="722"/>
      <c r="BI31" s="722"/>
      <c r="BJ31" s="722"/>
      <c r="BK31" s="722"/>
      <c r="BL31" s="722"/>
      <c r="BM31" s="723">
        <v>98.1</v>
      </c>
      <c r="BN31" s="722"/>
      <c r="BO31" s="722"/>
      <c r="BP31" s="722"/>
      <c r="BQ31" s="724"/>
      <c r="BR31" s="721">
        <v>99.6</v>
      </c>
      <c r="BS31" s="722"/>
      <c r="BT31" s="722"/>
      <c r="BU31" s="722"/>
      <c r="BV31" s="722"/>
      <c r="BW31" s="722"/>
      <c r="BX31" s="723">
        <v>97.8</v>
      </c>
      <c r="BY31" s="722"/>
      <c r="BZ31" s="722"/>
      <c r="CA31" s="722"/>
      <c r="CB31" s="724"/>
      <c r="CD31" s="680"/>
      <c r="CE31" s="681"/>
      <c r="CF31" s="656" t="s">
        <v>313</v>
      </c>
      <c r="CG31" s="657"/>
      <c r="CH31" s="657"/>
      <c r="CI31" s="657"/>
      <c r="CJ31" s="657"/>
      <c r="CK31" s="657"/>
      <c r="CL31" s="657"/>
      <c r="CM31" s="657"/>
      <c r="CN31" s="657"/>
      <c r="CO31" s="657"/>
      <c r="CP31" s="657"/>
      <c r="CQ31" s="658"/>
      <c r="CR31" s="659">
        <v>170423</v>
      </c>
      <c r="CS31" s="672"/>
      <c r="CT31" s="672"/>
      <c r="CU31" s="672"/>
      <c r="CV31" s="672"/>
      <c r="CW31" s="672"/>
      <c r="CX31" s="672"/>
      <c r="CY31" s="673"/>
      <c r="CZ31" s="662">
        <v>0.4</v>
      </c>
      <c r="DA31" s="674"/>
      <c r="DB31" s="674"/>
      <c r="DC31" s="675"/>
      <c r="DD31" s="665">
        <v>170190</v>
      </c>
      <c r="DE31" s="672"/>
      <c r="DF31" s="672"/>
      <c r="DG31" s="672"/>
      <c r="DH31" s="672"/>
      <c r="DI31" s="672"/>
      <c r="DJ31" s="672"/>
      <c r="DK31" s="673"/>
      <c r="DL31" s="665">
        <v>170183</v>
      </c>
      <c r="DM31" s="672"/>
      <c r="DN31" s="672"/>
      <c r="DO31" s="672"/>
      <c r="DP31" s="672"/>
      <c r="DQ31" s="672"/>
      <c r="DR31" s="672"/>
      <c r="DS31" s="672"/>
      <c r="DT31" s="672"/>
      <c r="DU31" s="672"/>
      <c r="DV31" s="673"/>
      <c r="DW31" s="662">
        <v>0.8</v>
      </c>
      <c r="DX31" s="674"/>
      <c r="DY31" s="674"/>
      <c r="DZ31" s="674"/>
      <c r="EA31" s="674"/>
      <c r="EB31" s="674"/>
      <c r="EC31" s="686"/>
    </row>
    <row r="32" spans="2:133" ht="11.25" customHeight="1" x14ac:dyDescent="0.15">
      <c r="B32" s="656" t="s">
        <v>314</v>
      </c>
      <c r="C32" s="657"/>
      <c r="D32" s="657"/>
      <c r="E32" s="657"/>
      <c r="F32" s="657"/>
      <c r="G32" s="657"/>
      <c r="H32" s="657"/>
      <c r="I32" s="657"/>
      <c r="J32" s="657"/>
      <c r="K32" s="657"/>
      <c r="L32" s="657"/>
      <c r="M32" s="657"/>
      <c r="N32" s="657"/>
      <c r="O32" s="657"/>
      <c r="P32" s="657"/>
      <c r="Q32" s="658"/>
      <c r="R32" s="659">
        <v>2812297</v>
      </c>
      <c r="S32" s="660"/>
      <c r="T32" s="660"/>
      <c r="U32" s="660"/>
      <c r="V32" s="660"/>
      <c r="W32" s="660"/>
      <c r="X32" s="660"/>
      <c r="Y32" s="661"/>
      <c r="Z32" s="697">
        <v>6.7</v>
      </c>
      <c r="AA32" s="697"/>
      <c r="AB32" s="697"/>
      <c r="AC32" s="697"/>
      <c r="AD32" s="698" t="s">
        <v>130</v>
      </c>
      <c r="AE32" s="698"/>
      <c r="AF32" s="698"/>
      <c r="AG32" s="698"/>
      <c r="AH32" s="698"/>
      <c r="AI32" s="698"/>
      <c r="AJ32" s="698"/>
      <c r="AK32" s="698"/>
      <c r="AL32" s="662" t="s">
        <v>130</v>
      </c>
      <c r="AM32" s="663"/>
      <c r="AN32" s="663"/>
      <c r="AO32" s="699"/>
      <c r="AP32" s="700"/>
      <c r="AQ32" s="701"/>
      <c r="AR32" s="701"/>
      <c r="AS32" s="701"/>
      <c r="AT32" s="734"/>
      <c r="AU32" s="214" t="s">
        <v>315</v>
      </c>
      <c r="AX32" s="656" t="s">
        <v>316</v>
      </c>
      <c r="AY32" s="657"/>
      <c r="AZ32" s="657"/>
      <c r="BA32" s="657"/>
      <c r="BB32" s="657"/>
      <c r="BC32" s="657"/>
      <c r="BD32" s="657"/>
      <c r="BE32" s="657"/>
      <c r="BF32" s="658"/>
      <c r="BG32" s="725">
        <v>99.6</v>
      </c>
      <c r="BH32" s="672"/>
      <c r="BI32" s="672"/>
      <c r="BJ32" s="672"/>
      <c r="BK32" s="672"/>
      <c r="BL32" s="672"/>
      <c r="BM32" s="663">
        <v>98</v>
      </c>
      <c r="BN32" s="672"/>
      <c r="BO32" s="672"/>
      <c r="BP32" s="672"/>
      <c r="BQ32" s="695"/>
      <c r="BR32" s="725">
        <v>99.5</v>
      </c>
      <c r="BS32" s="672"/>
      <c r="BT32" s="672"/>
      <c r="BU32" s="672"/>
      <c r="BV32" s="672"/>
      <c r="BW32" s="672"/>
      <c r="BX32" s="663">
        <v>97.7</v>
      </c>
      <c r="BY32" s="672"/>
      <c r="BZ32" s="672"/>
      <c r="CA32" s="672"/>
      <c r="CB32" s="695"/>
      <c r="CD32" s="682"/>
      <c r="CE32" s="683"/>
      <c r="CF32" s="656" t="s">
        <v>317</v>
      </c>
      <c r="CG32" s="657"/>
      <c r="CH32" s="657"/>
      <c r="CI32" s="657"/>
      <c r="CJ32" s="657"/>
      <c r="CK32" s="657"/>
      <c r="CL32" s="657"/>
      <c r="CM32" s="657"/>
      <c r="CN32" s="657"/>
      <c r="CO32" s="657"/>
      <c r="CP32" s="657"/>
      <c r="CQ32" s="658"/>
      <c r="CR32" s="659">
        <v>282</v>
      </c>
      <c r="CS32" s="660"/>
      <c r="CT32" s="660"/>
      <c r="CU32" s="660"/>
      <c r="CV32" s="660"/>
      <c r="CW32" s="660"/>
      <c r="CX32" s="660"/>
      <c r="CY32" s="661"/>
      <c r="CZ32" s="662">
        <v>0</v>
      </c>
      <c r="DA32" s="674"/>
      <c r="DB32" s="674"/>
      <c r="DC32" s="675"/>
      <c r="DD32" s="665">
        <v>282</v>
      </c>
      <c r="DE32" s="660"/>
      <c r="DF32" s="660"/>
      <c r="DG32" s="660"/>
      <c r="DH32" s="660"/>
      <c r="DI32" s="660"/>
      <c r="DJ32" s="660"/>
      <c r="DK32" s="661"/>
      <c r="DL32" s="665">
        <v>282</v>
      </c>
      <c r="DM32" s="660"/>
      <c r="DN32" s="660"/>
      <c r="DO32" s="660"/>
      <c r="DP32" s="660"/>
      <c r="DQ32" s="660"/>
      <c r="DR32" s="660"/>
      <c r="DS32" s="660"/>
      <c r="DT32" s="660"/>
      <c r="DU32" s="660"/>
      <c r="DV32" s="661"/>
      <c r="DW32" s="662">
        <v>0</v>
      </c>
      <c r="DX32" s="674"/>
      <c r="DY32" s="674"/>
      <c r="DZ32" s="674"/>
      <c r="EA32" s="674"/>
      <c r="EB32" s="674"/>
      <c r="EC32" s="686"/>
    </row>
    <row r="33" spans="2:133" ht="11.25" customHeight="1" x14ac:dyDescent="0.15">
      <c r="B33" s="656" t="s">
        <v>318</v>
      </c>
      <c r="C33" s="657"/>
      <c r="D33" s="657"/>
      <c r="E33" s="657"/>
      <c r="F33" s="657"/>
      <c r="G33" s="657"/>
      <c r="H33" s="657"/>
      <c r="I33" s="657"/>
      <c r="J33" s="657"/>
      <c r="K33" s="657"/>
      <c r="L33" s="657"/>
      <c r="M33" s="657"/>
      <c r="N33" s="657"/>
      <c r="O33" s="657"/>
      <c r="P33" s="657"/>
      <c r="Q33" s="658"/>
      <c r="R33" s="659">
        <v>158971</v>
      </c>
      <c r="S33" s="660"/>
      <c r="T33" s="660"/>
      <c r="U33" s="660"/>
      <c r="V33" s="660"/>
      <c r="W33" s="660"/>
      <c r="X33" s="660"/>
      <c r="Y33" s="661"/>
      <c r="Z33" s="697">
        <v>0.4</v>
      </c>
      <c r="AA33" s="697"/>
      <c r="AB33" s="697"/>
      <c r="AC33" s="697"/>
      <c r="AD33" s="698">
        <v>83102</v>
      </c>
      <c r="AE33" s="698"/>
      <c r="AF33" s="698"/>
      <c r="AG33" s="698"/>
      <c r="AH33" s="698"/>
      <c r="AI33" s="698"/>
      <c r="AJ33" s="698"/>
      <c r="AK33" s="698"/>
      <c r="AL33" s="662">
        <v>0.4</v>
      </c>
      <c r="AM33" s="663"/>
      <c r="AN33" s="663"/>
      <c r="AO33" s="699"/>
      <c r="AP33" s="702"/>
      <c r="AQ33" s="703"/>
      <c r="AR33" s="703"/>
      <c r="AS33" s="703"/>
      <c r="AT33" s="735"/>
      <c r="AU33" s="219"/>
      <c r="AV33" s="219"/>
      <c r="AW33" s="219"/>
      <c r="AX33" s="640" t="s">
        <v>319</v>
      </c>
      <c r="AY33" s="641"/>
      <c r="AZ33" s="641"/>
      <c r="BA33" s="641"/>
      <c r="BB33" s="641"/>
      <c r="BC33" s="641"/>
      <c r="BD33" s="641"/>
      <c r="BE33" s="641"/>
      <c r="BF33" s="642"/>
      <c r="BG33" s="720">
        <v>99.6</v>
      </c>
      <c r="BH33" s="644"/>
      <c r="BI33" s="644"/>
      <c r="BJ33" s="644"/>
      <c r="BK33" s="644"/>
      <c r="BL33" s="644"/>
      <c r="BM33" s="690">
        <v>98</v>
      </c>
      <c r="BN33" s="644"/>
      <c r="BO33" s="644"/>
      <c r="BP33" s="644"/>
      <c r="BQ33" s="707"/>
      <c r="BR33" s="720">
        <v>99.5</v>
      </c>
      <c r="BS33" s="644"/>
      <c r="BT33" s="644"/>
      <c r="BU33" s="644"/>
      <c r="BV33" s="644"/>
      <c r="BW33" s="644"/>
      <c r="BX33" s="690">
        <v>97.6</v>
      </c>
      <c r="BY33" s="644"/>
      <c r="BZ33" s="644"/>
      <c r="CA33" s="644"/>
      <c r="CB33" s="707"/>
      <c r="CD33" s="656" t="s">
        <v>320</v>
      </c>
      <c r="CE33" s="657"/>
      <c r="CF33" s="657"/>
      <c r="CG33" s="657"/>
      <c r="CH33" s="657"/>
      <c r="CI33" s="657"/>
      <c r="CJ33" s="657"/>
      <c r="CK33" s="657"/>
      <c r="CL33" s="657"/>
      <c r="CM33" s="657"/>
      <c r="CN33" s="657"/>
      <c r="CO33" s="657"/>
      <c r="CP33" s="657"/>
      <c r="CQ33" s="658"/>
      <c r="CR33" s="659">
        <v>14649703</v>
      </c>
      <c r="CS33" s="672"/>
      <c r="CT33" s="672"/>
      <c r="CU33" s="672"/>
      <c r="CV33" s="672"/>
      <c r="CW33" s="672"/>
      <c r="CX33" s="672"/>
      <c r="CY33" s="673"/>
      <c r="CZ33" s="662">
        <v>36</v>
      </c>
      <c r="DA33" s="674"/>
      <c r="DB33" s="674"/>
      <c r="DC33" s="675"/>
      <c r="DD33" s="665">
        <v>10624719</v>
      </c>
      <c r="DE33" s="672"/>
      <c r="DF33" s="672"/>
      <c r="DG33" s="672"/>
      <c r="DH33" s="672"/>
      <c r="DI33" s="672"/>
      <c r="DJ33" s="672"/>
      <c r="DK33" s="673"/>
      <c r="DL33" s="665">
        <v>7228965</v>
      </c>
      <c r="DM33" s="672"/>
      <c r="DN33" s="672"/>
      <c r="DO33" s="672"/>
      <c r="DP33" s="672"/>
      <c r="DQ33" s="672"/>
      <c r="DR33" s="672"/>
      <c r="DS33" s="672"/>
      <c r="DT33" s="672"/>
      <c r="DU33" s="672"/>
      <c r="DV33" s="673"/>
      <c r="DW33" s="662">
        <v>34.4</v>
      </c>
      <c r="DX33" s="674"/>
      <c r="DY33" s="674"/>
      <c r="DZ33" s="674"/>
      <c r="EA33" s="674"/>
      <c r="EB33" s="674"/>
      <c r="EC33" s="686"/>
    </row>
    <row r="34" spans="2:133" ht="11.25" customHeight="1" x14ac:dyDescent="0.15">
      <c r="B34" s="656" t="s">
        <v>321</v>
      </c>
      <c r="C34" s="657"/>
      <c r="D34" s="657"/>
      <c r="E34" s="657"/>
      <c r="F34" s="657"/>
      <c r="G34" s="657"/>
      <c r="H34" s="657"/>
      <c r="I34" s="657"/>
      <c r="J34" s="657"/>
      <c r="K34" s="657"/>
      <c r="L34" s="657"/>
      <c r="M34" s="657"/>
      <c r="N34" s="657"/>
      <c r="O34" s="657"/>
      <c r="P34" s="657"/>
      <c r="Q34" s="658"/>
      <c r="R34" s="659">
        <v>1226145</v>
      </c>
      <c r="S34" s="660"/>
      <c r="T34" s="660"/>
      <c r="U34" s="660"/>
      <c r="V34" s="660"/>
      <c r="W34" s="660"/>
      <c r="X34" s="660"/>
      <c r="Y34" s="661"/>
      <c r="Z34" s="697">
        <v>2.9</v>
      </c>
      <c r="AA34" s="697"/>
      <c r="AB34" s="697"/>
      <c r="AC34" s="697"/>
      <c r="AD34" s="698" t="s">
        <v>130</v>
      </c>
      <c r="AE34" s="698"/>
      <c r="AF34" s="698"/>
      <c r="AG34" s="698"/>
      <c r="AH34" s="698"/>
      <c r="AI34" s="698"/>
      <c r="AJ34" s="698"/>
      <c r="AK34" s="698"/>
      <c r="AL34" s="662" t="s">
        <v>130</v>
      </c>
      <c r="AM34" s="663"/>
      <c r="AN34" s="663"/>
      <c r="AO34" s="69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4562974</v>
      </c>
      <c r="CS34" s="660"/>
      <c r="CT34" s="660"/>
      <c r="CU34" s="660"/>
      <c r="CV34" s="660"/>
      <c r="CW34" s="660"/>
      <c r="CX34" s="660"/>
      <c r="CY34" s="661"/>
      <c r="CZ34" s="662">
        <v>11.2</v>
      </c>
      <c r="DA34" s="674"/>
      <c r="DB34" s="674"/>
      <c r="DC34" s="675"/>
      <c r="DD34" s="665">
        <v>2922555</v>
      </c>
      <c r="DE34" s="660"/>
      <c r="DF34" s="660"/>
      <c r="DG34" s="660"/>
      <c r="DH34" s="660"/>
      <c r="DI34" s="660"/>
      <c r="DJ34" s="660"/>
      <c r="DK34" s="661"/>
      <c r="DL34" s="665">
        <v>2424918</v>
      </c>
      <c r="DM34" s="660"/>
      <c r="DN34" s="660"/>
      <c r="DO34" s="660"/>
      <c r="DP34" s="660"/>
      <c r="DQ34" s="660"/>
      <c r="DR34" s="660"/>
      <c r="DS34" s="660"/>
      <c r="DT34" s="660"/>
      <c r="DU34" s="660"/>
      <c r="DV34" s="661"/>
      <c r="DW34" s="662">
        <v>11.5</v>
      </c>
      <c r="DX34" s="674"/>
      <c r="DY34" s="674"/>
      <c r="DZ34" s="674"/>
      <c r="EA34" s="674"/>
      <c r="EB34" s="674"/>
      <c r="EC34" s="686"/>
    </row>
    <row r="35" spans="2:133" ht="11.25" customHeight="1" x14ac:dyDescent="0.15">
      <c r="B35" s="656" t="s">
        <v>323</v>
      </c>
      <c r="C35" s="657"/>
      <c r="D35" s="657"/>
      <c r="E35" s="657"/>
      <c r="F35" s="657"/>
      <c r="G35" s="657"/>
      <c r="H35" s="657"/>
      <c r="I35" s="657"/>
      <c r="J35" s="657"/>
      <c r="K35" s="657"/>
      <c r="L35" s="657"/>
      <c r="M35" s="657"/>
      <c r="N35" s="657"/>
      <c r="O35" s="657"/>
      <c r="P35" s="657"/>
      <c r="Q35" s="658"/>
      <c r="R35" s="659">
        <v>2029255</v>
      </c>
      <c r="S35" s="660"/>
      <c r="T35" s="660"/>
      <c r="U35" s="660"/>
      <c r="V35" s="660"/>
      <c r="W35" s="660"/>
      <c r="X35" s="660"/>
      <c r="Y35" s="661"/>
      <c r="Z35" s="697">
        <v>4.8</v>
      </c>
      <c r="AA35" s="697"/>
      <c r="AB35" s="697"/>
      <c r="AC35" s="697"/>
      <c r="AD35" s="698" t="s">
        <v>130</v>
      </c>
      <c r="AE35" s="698"/>
      <c r="AF35" s="698"/>
      <c r="AG35" s="698"/>
      <c r="AH35" s="698"/>
      <c r="AI35" s="698"/>
      <c r="AJ35" s="698"/>
      <c r="AK35" s="698"/>
      <c r="AL35" s="662" t="s">
        <v>130</v>
      </c>
      <c r="AM35" s="663"/>
      <c r="AN35" s="663"/>
      <c r="AO35" s="699"/>
      <c r="AP35" s="222"/>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326</v>
      </c>
      <c r="CE35" s="657"/>
      <c r="CF35" s="657"/>
      <c r="CG35" s="657"/>
      <c r="CH35" s="657"/>
      <c r="CI35" s="657"/>
      <c r="CJ35" s="657"/>
      <c r="CK35" s="657"/>
      <c r="CL35" s="657"/>
      <c r="CM35" s="657"/>
      <c r="CN35" s="657"/>
      <c r="CO35" s="657"/>
      <c r="CP35" s="657"/>
      <c r="CQ35" s="658"/>
      <c r="CR35" s="659">
        <v>442659</v>
      </c>
      <c r="CS35" s="672"/>
      <c r="CT35" s="672"/>
      <c r="CU35" s="672"/>
      <c r="CV35" s="672"/>
      <c r="CW35" s="672"/>
      <c r="CX35" s="672"/>
      <c r="CY35" s="673"/>
      <c r="CZ35" s="662">
        <v>1.1000000000000001</v>
      </c>
      <c r="DA35" s="674"/>
      <c r="DB35" s="674"/>
      <c r="DC35" s="675"/>
      <c r="DD35" s="665">
        <v>378995</v>
      </c>
      <c r="DE35" s="672"/>
      <c r="DF35" s="672"/>
      <c r="DG35" s="672"/>
      <c r="DH35" s="672"/>
      <c r="DI35" s="672"/>
      <c r="DJ35" s="672"/>
      <c r="DK35" s="673"/>
      <c r="DL35" s="665">
        <v>378995</v>
      </c>
      <c r="DM35" s="672"/>
      <c r="DN35" s="672"/>
      <c r="DO35" s="672"/>
      <c r="DP35" s="672"/>
      <c r="DQ35" s="672"/>
      <c r="DR35" s="672"/>
      <c r="DS35" s="672"/>
      <c r="DT35" s="672"/>
      <c r="DU35" s="672"/>
      <c r="DV35" s="673"/>
      <c r="DW35" s="662">
        <v>1.8</v>
      </c>
      <c r="DX35" s="674"/>
      <c r="DY35" s="674"/>
      <c r="DZ35" s="674"/>
      <c r="EA35" s="674"/>
      <c r="EB35" s="674"/>
      <c r="EC35" s="686"/>
    </row>
    <row r="36" spans="2:133" ht="11.25" customHeight="1" x14ac:dyDescent="0.15">
      <c r="B36" s="656" t="s">
        <v>327</v>
      </c>
      <c r="C36" s="657"/>
      <c r="D36" s="657"/>
      <c r="E36" s="657"/>
      <c r="F36" s="657"/>
      <c r="G36" s="657"/>
      <c r="H36" s="657"/>
      <c r="I36" s="657"/>
      <c r="J36" s="657"/>
      <c r="K36" s="657"/>
      <c r="L36" s="657"/>
      <c r="M36" s="657"/>
      <c r="N36" s="657"/>
      <c r="O36" s="657"/>
      <c r="P36" s="657"/>
      <c r="Q36" s="658"/>
      <c r="R36" s="659">
        <v>1409456</v>
      </c>
      <c r="S36" s="660"/>
      <c r="T36" s="660"/>
      <c r="U36" s="660"/>
      <c r="V36" s="660"/>
      <c r="W36" s="660"/>
      <c r="X36" s="660"/>
      <c r="Y36" s="661"/>
      <c r="Z36" s="697">
        <v>3.3</v>
      </c>
      <c r="AA36" s="697"/>
      <c r="AB36" s="697"/>
      <c r="AC36" s="697"/>
      <c r="AD36" s="698" t="s">
        <v>130</v>
      </c>
      <c r="AE36" s="698"/>
      <c r="AF36" s="698"/>
      <c r="AG36" s="698"/>
      <c r="AH36" s="698"/>
      <c r="AI36" s="698"/>
      <c r="AJ36" s="698"/>
      <c r="AK36" s="698"/>
      <c r="AL36" s="662" t="s">
        <v>130</v>
      </c>
      <c r="AM36" s="663"/>
      <c r="AN36" s="663"/>
      <c r="AO36" s="699"/>
      <c r="AP36" s="222"/>
      <c r="AQ36" s="708" t="s">
        <v>328</v>
      </c>
      <c r="AR36" s="709"/>
      <c r="AS36" s="709"/>
      <c r="AT36" s="709"/>
      <c r="AU36" s="709"/>
      <c r="AV36" s="709"/>
      <c r="AW36" s="709"/>
      <c r="AX36" s="709"/>
      <c r="AY36" s="710"/>
      <c r="AZ36" s="714">
        <v>4266214</v>
      </c>
      <c r="BA36" s="715"/>
      <c r="BB36" s="715"/>
      <c r="BC36" s="715"/>
      <c r="BD36" s="715"/>
      <c r="BE36" s="715"/>
      <c r="BF36" s="716"/>
      <c r="BG36" s="717" t="s">
        <v>329</v>
      </c>
      <c r="BH36" s="718"/>
      <c r="BI36" s="718"/>
      <c r="BJ36" s="718"/>
      <c r="BK36" s="718"/>
      <c r="BL36" s="718"/>
      <c r="BM36" s="718"/>
      <c r="BN36" s="718"/>
      <c r="BO36" s="718"/>
      <c r="BP36" s="718"/>
      <c r="BQ36" s="718"/>
      <c r="BR36" s="718"/>
      <c r="BS36" s="718"/>
      <c r="BT36" s="718"/>
      <c r="BU36" s="719"/>
      <c r="BV36" s="714">
        <v>25767</v>
      </c>
      <c r="BW36" s="715"/>
      <c r="BX36" s="715"/>
      <c r="BY36" s="715"/>
      <c r="BZ36" s="715"/>
      <c r="CA36" s="715"/>
      <c r="CB36" s="716"/>
      <c r="CD36" s="656" t="s">
        <v>330</v>
      </c>
      <c r="CE36" s="657"/>
      <c r="CF36" s="657"/>
      <c r="CG36" s="657"/>
      <c r="CH36" s="657"/>
      <c r="CI36" s="657"/>
      <c r="CJ36" s="657"/>
      <c r="CK36" s="657"/>
      <c r="CL36" s="657"/>
      <c r="CM36" s="657"/>
      <c r="CN36" s="657"/>
      <c r="CO36" s="657"/>
      <c r="CP36" s="657"/>
      <c r="CQ36" s="658"/>
      <c r="CR36" s="659">
        <v>4789859</v>
      </c>
      <c r="CS36" s="660"/>
      <c r="CT36" s="660"/>
      <c r="CU36" s="660"/>
      <c r="CV36" s="660"/>
      <c r="CW36" s="660"/>
      <c r="CX36" s="660"/>
      <c r="CY36" s="661"/>
      <c r="CZ36" s="662">
        <v>11.8</v>
      </c>
      <c r="DA36" s="674"/>
      <c r="DB36" s="674"/>
      <c r="DC36" s="675"/>
      <c r="DD36" s="665">
        <v>3549267</v>
      </c>
      <c r="DE36" s="660"/>
      <c r="DF36" s="660"/>
      <c r="DG36" s="660"/>
      <c r="DH36" s="660"/>
      <c r="DI36" s="660"/>
      <c r="DJ36" s="660"/>
      <c r="DK36" s="661"/>
      <c r="DL36" s="665">
        <v>1885960</v>
      </c>
      <c r="DM36" s="660"/>
      <c r="DN36" s="660"/>
      <c r="DO36" s="660"/>
      <c r="DP36" s="660"/>
      <c r="DQ36" s="660"/>
      <c r="DR36" s="660"/>
      <c r="DS36" s="660"/>
      <c r="DT36" s="660"/>
      <c r="DU36" s="660"/>
      <c r="DV36" s="661"/>
      <c r="DW36" s="662">
        <v>9</v>
      </c>
      <c r="DX36" s="674"/>
      <c r="DY36" s="674"/>
      <c r="DZ36" s="674"/>
      <c r="EA36" s="674"/>
      <c r="EB36" s="674"/>
      <c r="EC36" s="686"/>
    </row>
    <row r="37" spans="2:133" ht="11.25" customHeight="1" x14ac:dyDescent="0.15">
      <c r="B37" s="656" t="s">
        <v>331</v>
      </c>
      <c r="C37" s="657"/>
      <c r="D37" s="657"/>
      <c r="E37" s="657"/>
      <c r="F37" s="657"/>
      <c r="G37" s="657"/>
      <c r="H37" s="657"/>
      <c r="I37" s="657"/>
      <c r="J37" s="657"/>
      <c r="K37" s="657"/>
      <c r="L37" s="657"/>
      <c r="M37" s="657"/>
      <c r="N37" s="657"/>
      <c r="O37" s="657"/>
      <c r="P37" s="657"/>
      <c r="Q37" s="658"/>
      <c r="R37" s="659">
        <v>883785</v>
      </c>
      <c r="S37" s="660"/>
      <c r="T37" s="660"/>
      <c r="U37" s="660"/>
      <c r="V37" s="660"/>
      <c r="W37" s="660"/>
      <c r="X37" s="660"/>
      <c r="Y37" s="661"/>
      <c r="Z37" s="697">
        <v>2.1</v>
      </c>
      <c r="AA37" s="697"/>
      <c r="AB37" s="697"/>
      <c r="AC37" s="697"/>
      <c r="AD37" s="698">
        <v>213</v>
      </c>
      <c r="AE37" s="698"/>
      <c r="AF37" s="698"/>
      <c r="AG37" s="698"/>
      <c r="AH37" s="698"/>
      <c r="AI37" s="698"/>
      <c r="AJ37" s="698"/>
      <c r="AK37" s="698"/>
      <c r="AL37" s="662">
        <v>0</v>
      </c>
      <c r="AM37" s="663"/>
      <c r="AN37" s="663"/>
      <c r="AO37" s="699"/>
      <c r="AQ37" s="692" t="s">
        <v>332</v>
      </c>
      <c r="AR37" s="693"/>
      <c r="AS37" s="693"/>
      <c r="AT37" s="693"/>
      <c r="AU37" s="693"/>
      <c r="AV37" s="693"/>
      <c r="AW37" s="693"/>
      <c r="AX37" s="693"/>
      <c r="AY37" s="694"/>
      <c r="AZ37" s="659">
        <v>873400</v>
      </c>
      <c r="BA37" s="660"/>
      <c r="BB37" s="660"/>
      <c r="BC37" s="660"/>
      <c r="BD37" s="672"/>
      <c r="BE37" s="672"/>
      <c r="BF37" s="695"/>
      <c r="BG37" s="656" t="s">
        <v>333</v>
      </c>
      <c r="BH37" s="657"/>
      <c r="BI37" s="657"/>
      <c r="BJ37" s="657"/>
      <c r="BK37" s="657"/>
      <c r="BL37" s="657"/>
      <c r="BM37" s="657"/>
      <c r="BN37" s="657"/>
      <c r="BO37" s="657"/>
      <c r="BP37" s="657"/>
      <c r="BQ37" s="657"/>
      <c r="BR37" s="657"/>
      <c r="BS37" s="657"/>
      <c r="BT37" s="657"/>
      <c r="BU37" s="658"/>
      <c r="BV37" s="659">
        <v>-67616</v>
      </c>
      <c r="BW37" s="660"/>
      <c r="BX37" s="660"/>
      <c r="BY37" s="660"/>
      <c r="BZ37" s="660"/>
      <c r="CA37" s="660"/>
      <c r="CB37" s="696"/>
      <c r="CD37" s="656" t="s">
        <v>334</v>
      </c>
      <c r="CE37" s="657"/>
      <c r="CF37" s="657"/>
      <c r="CG37" s="657"/>
      <c r="CH37" s="657"/>
      <c r="CI37" s="657"/>
      <c r="CJ37" s="657"/>
      <c r="CK37" s="657"/>
      <c r="CL37" s="657"/>
      <c r="CM37" s="657"/>
      <c r="CN37" s="657"/>
      <c r="CO37" s="657"/>
      <c r="CP37" s="657"/>
      <c r="CQ37" s="658"/>
      <c r="CR37" s="659">
        <v>502452</v>
      </c>
      <c r="CS37" s="672"/>
      <c r="CT37" s="672"/>
      <c r="CU37" s="672"/>
      <c r="CV37" s="672"/>
      <c r="CW37" s="672"/>
      <c r="CX37" s="672"/>
      <c r="CY37" s="673"/>
      <c r="CZ37" s="662">
        <v>1.2</v>
      </c>
      <c r="DA37" s="674"/>
      <c r="DB37" s="674"/>
      <c r="DC37" s="675"/>
      <c r="DD37" s="665">
        <v>502452</v>
      </c>
      <c r="DE37" s="672"/>
      <c r="DF37" s="672"/>
      <c r="DG37" s="672"/>
      <c r="DH37" s="672"/>
      <c r="DI37" s="672"/>
      <c r="DJ37" s="672"/>
      <c r="DK37" s="673"/>
      <c r="DL37" s="665">
        <v>502452</v>
      </c>
      <c r="DM37" s="672"/>
      <c r="DN37" s="672"/>
      <c r="DO37" s="672"/>
      <c r="DP37" s="672"/>
      <c r="DQ37" s="672"/>
      <c r="DR37" s="672"/>
      <c r="DS37" s="672"/>
      <c r="DT37" s="672"/>
      <c r="DU37" s="672"/>
      <c r="DV37" s="673"/>
      <c r="DW37" s="662">
        <v>2.4</v>
      </c>
      <c r="DX37" s="674"/>
      <c r="DY37" s="674"/>
      <c r="DZ37" s="674"/>
      <c r="EA37" s="674"/>
      <c r="EB37" s="674"/>
      <c r="EC37" s="686"/>
    </row>
    <row r="38" spans="2:133" ht="11.25" customHeight="1" x14ac:dyDescent="0.15">
      <c r="B38" s="656" t="s">
        <v>335</v>
      </c>
      <c r="C38" s="657"/>
      <c r="D38" s="657"/>
      <c r="E38" s="657"/>
      <c r="F38" s="657"/>
      <c r="G38" s="657"/>
      <c r="H38" s="657"/>
      <c r="I38" s="657"/>
      <c r="J38" s="657"/>
      <c r="K38" s="657"/>
      <c r="L38" s="657"/>
      <c r="M38" s="657"/>
      <c r="N38" s="657"/>
      <c r="O38" s="657"/>
      <c r="P38" s="657"/>
      <c r="Q38" s="658"/>
      <c r="R38" s="659">
        <v>2971049</v>
      </c>
      <c r="S38" s="660"/>
      <c r="T38" s="660"/>
      <c r="U38" s="660"/>
      <c r="V38" s="660"/>
      <c r="W38" s="660"/>
      <c r="X38" s="660"/>
      <c r="Y38" s="661"/>
      <c r="Z38" s="697">
        <v>7.1</v>
      </c>
      <c r="AA38" s="697"/>
      <c r="AB38" s="697"/>
      <c r="AC38" s="697"/>
      <c r="AD38" s="698" t="s">
        <v>130</v>
      </c>
      <c r="AE38" s="698"/>
      <c r="AF38" s="698"/>
      <c r="AG38" s="698"/>
      <c r="AH38" s="698"/>
      <c r="AI38" s="698"/>
      <c r="AJ38" s="698"/>
      <c r="AK38" s="698"/>
      <c r="AL38" s="662" t="s">
        <v>245</v>
      </c>
      <c r="AM38" s="663"/>
      <c r="AN38" s="663"/>
      <c r="AO38" s="699"/>
      <c r="AQ38" s="692" t="s">
        <v>336</v>
      </c>
      <c r="AR38" s="693"/>
      <c r="AS38" s="693"/>
      <c r="AT38" s="693"/>
      <c r="AU38" s="693"/>
      <c r="AV38" s="693"/>
      <c r="AW38" s="693"/>
      <c r="AX38" s="693"/>
      <c r="AY38" s="694"/>
      <c r="AZ38" s="659">
        <v>551188</v>
      </c>
      <c r="BA38" s="660"/>
      <c r="BB38" s="660"/>
      <c r="BC38" s="660"/>
      <c r="BD38" s="672"/>
      <c r="BE38" s="672"/>
      <c r="BF38" s="695"/>
      <c r="BG38" s="656" t="s">
        <v>337</v>
      </c>
      <c r="BH38" s="657"/>
      <c r="BI38" s="657"/>
      <c r="BJ38" s="657"/>
      <c r="BK38" s="657"/>
      <c r="BL38" s="657"/>
      <c r="BM38" s="657"/>
      <c r="BN38" s="657"/>
      <c r="BO38" s="657"/>
      <c r="BP38" s="657"/>
      <c r="BQ38" s="657"/>
      <c r="BR38" s="657"/>
      <c r="BS38" s="657"/>
      <c r="BT38" s="657"/>
      <c r="BU38" s="658"/>
      <c r="BV38" s="659">
        <v>6359</v>
      </c>
      <c r="BW38" s="660"/>
      <c r="BX38" s="660"/>
      <c r="BY38" s="660"/>
      <c r="BZ38" s="660"/>
      <c r="CA38" s="660"/>
      <c r="CB38" s="696"/>
      <c r="CD38" s="656" t="s">
        <v>338</v>
      </c>
      <c r="CE38" s="657"/>
      <c r="CF38" s="657"/>
      <c r="CG38" s="657"/>
      <c r="CH38" s="657"/>
      <c r="CI38" s="657"/>
      <c r="CJ38" s="657"/>
      <c r="CK38" s="657"/>
      <c r="CL38" s="657"/>
      <c r="CM38" s="657"/>
      <c r="CN38" s="657"/>
      <c r="CO38" s="657"/>
      <c r="CP38" s="657"/>
      <c r="CQ38" s="658"/>
      <c r="CR38" s="659">
        <v>3297996</v>
      </c>
      <c r="CS38" s="660"/>
      <c r="CT38" s="660"/>
      <c r="CU38" s="660"/>
      <c r="CV38" s="660"/>
      <c r="CW38" s="660"/>
      <c r="CX38" s="660"/>
      <c r="CY38" s="661"/>
      <c r="CZ38" s="662">
        <v>8.1</v>
      </c>
      <c r="DA38" s="674"/>
      <c r="DB38" s="674"/>
      <c r="DC38" s="675"/>
      <c r="DD38" s="665">
        <v>2897969</v>
      </c>
      <c r="DE38" s="660"/>
      <c r="DF38" s="660"/>
      <c r="DG38" s="660"/>
      <c r="DH38" s="660"/>
      <c r="DI38" s="660"/>
      <c r="DJ38" s="660"/>
      <c r="DK38" s="661"/>
      <c r="DL38" s="665">
        <v>2533962</v>
      </c>
      <c r="DM38" s="660"/>
      <c r="DN38" s="660"/>
      <c r="DO38" s="660"/>
      <c r="DP38" s="660"/>
      <c r="DQ38" s="660"/>
      <c r="DR38" s="660"/>
      <c r="DS38" s="660"/>
      <c r="DT38" s="660"/>
      <c r="DU38" s="660"/>
      <c r="DV38" s="661"/>
      <c r="DW38" s="662">
        <v>12.1</v>
      </c>
      <c r="DX38" s="674"/>
      <c r="DY38" s="674"/>
      <c r="DZ38" s="674"/>
      <c r="EA38" s="674"/>
      <c r="EB38" s="674"/>
      <c r="EC38" s="686"/>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245</v>
      </c>
      <c r="S39" s="660"/>
      <c r="T39" s="660"/>
      <c r="U39" s="660"/>
      <c r="V39" s="660"/>
      <c r="W39" s="660"/>
      <c r="X39" s="660"/>
      <c r="Y39" s="661"/>
      <c r="Z39" s="697" t="s">
        <v>130</v>
      </c>
      <c r="AA39" s="697"/>
      <c r="AB39" s="697"/>
      <c r="AC39" s="697"/>
      <c r="AD39" s="698" t="s">
        <v>181</v>
      </c>
      <c r="AE39" s="698"/>
      <c r="AF39" s="698"/>
      <c r="AG39" s="698"/>
      <c r="AH39" s="698"/>
      <c r="AI39" s="698"/>
      <c r="AJ39" s="698"/>
      <c r="AK39" s="698"/>
      <c r="AL39" s="662" t="s">
        <v>130</v>
      </c>
      <c r="AM39" s="663"/>
      <c r="AN39" s="663"/>
      <c r="AO39" s="699"/>
      <c r="AQ39" s="692" t="s">
        <v>340</v>
      </c>
      <c r="AR39" s="693"/>
      <c r="AS39" s="693"/>
      <c r="AT39" s="693"/>
      <c r="AU39" s="693"/>
      <c r="AV39" s="693"/>
      <c r="AW39" s="693"/>
      <c r="AX39" s="693"/>
      <c r="AY39" s="694"/>
      <c r="AZ39" s="659">
        <v>245</v>
      </c>
      <c r="BA39" s="660"/>
      <c r="BB39" s="660"/>
      <c r="BC39" s="660"/>
      <c r="BD39" s="672"/>
      <c r="BE39" s="672"/>
      <c r="BF39" s="695"/>
      <c r="BG39" s="656" t="s">
        <v>341</v>
      </c>
      <c r="BH39" s="657"/>
      <c r="BI39" s="657"/>
      <c r="BJ39" s="657"/>
      <c r="BK39" s="657"/>
      <c r="BL39" s="657"/>
      <c r="BM39" s="657"/>
      <c r="BN39" s="657"/>
      <c r="BO39" s="657"/>
      <c r="BP39" s="657"/>
      <c r="BQ39" s="657"/>
      <c r="BR39" s="657"/>
      <c r="BS39" s="657"/>
      <c r="BT39" s="657"/>
      <c r="BU39" s="658"/>
      <c r="BV39" s="659">
        <v>8773</v>
      </c>
      <c r="BW39" s="660"/>
      <c r="BX39" s="660"/>
      <c r="BY39" s="660"/>
      <c r="BZ39" s="660"/>
      <c r="CA39" s="660"/>
      <c r="CB39" s="696"/>
      <c r="CD39" s="656" t="s">
        <v>342</v>
      </c>
      <c r="CE39" s="657"/>
      <c r="CF39" s="657"/>
      <c r="CG39" s="657"/>
      <c r="CH39" s="657"/>
      <c r="CI39" s="657"/>
      <c r="CJ39" s="657"/>
      <c r="CK39" s="657"/>
      <c r="CL39" s="657"/>
      <c r="CM39" s="657"/>
      <c r="CN39" s="657"/>
      <c r="CO39" s="657"/>
      <c r="CP39" s="657"/>
      <c r="CQ39" s="658"/>
      <c r="CR39" s="659">
        <v>1324749</v>
      </c>
      <c r="CS39" s="672"/>
      <c r="CT39" s="672"/>
      <c r="CU39" s="672"/>
      <c r="CV39" s="672"/>
      <c r="CW39" s="672"/>
      <c r="CX39" s="672"/>
      <c r="CY39" s="673"/>
      <c r="CZ39" s="662">
        <v>3.3</v>
      </c>
      <c r="DA39" s="674"/>
      <c r="DB39" s="674"/>
      <c r="DC39" s="675"/>
      <c r="DD39" s="665">
        <v>704527</v>
      </c>
      <c r="DE39" s="672"/>
      <c r="DF39" s="672"/>
      <c r="DG39" s="672"/>
      <c r="DH39" s="672"/>
      <c r="DI39" s="672"/>
      <c r="DJ39" s="672"/>
      <c r="DK39" s="673"/>
      <c r="DL39" s="665" t="s">
        <v>245</v>
      </c>
      <c r="DM39" s="672"/>
      <c r="DN39" s="672"/>
      <c r="DO39" s="672"/>
      <c r="DP39" s="672"/>
      <c r="DQ39" s="672"/>
      <c r="DR39" s="672"/>
      <c r="DS39" s="672"/>
      <c r="DT39" s="672"/>
      <c r="DU39" s="672"/>
      <c r="DV39" s="673"/>
      <c r="DW39" s="662" t="s">
        <v>130</v>
      </c>
      <c r="DX39" s="674"/>
      <c r="DY39" s="674"/>
      <c r="DZ39" s="674"/>
      <c r="EA39" s="674"/>
      <c r="EB39" s="674"/>
      <c r="EC39" s="686"/>
    </row>
    <row r="40" spans="2:133" ht="11.25" customHeight="1" x14ac:dyDescent="0.15">
      <c r="B40" s="656" t="s">
        <v>343</v>
      </c>
      <c r="C40" s="657"/>
      <c r="D40" s="657"/>
      <c r="E40" s="657"/>
      <c r="F40" s="657"/>
      <c r="G40" s="657"/>
      <c r="H40" s="657"/>
      <c r="I40" s="657"/>
      <c r="J40" s="657"/>
      <c r="K40" s="657"/>
      <c r="L40" s="657"/>
      <c r="M40" s="657"/>
      <c r="N40" s="657"/>
      <c r="O40" s="657"/>
      <c r="P40" s="657"/>
      <c r="Q40" s="658"/>
      <c r="R40" s="659">
        <v>253949</v>
      </c>
      <c r="S40" s="660"/>
      <c r="T40" s="660"/>
      <c r="U40" s="660"/>
      <c r="V40" s="660"/>
      <c r="W40" s="660"/>
      <c r="X40" s="660"/>
      <c r="Y40" s="661"/>
      <c r="Z40" s="697">
        <v>0.6</v>
      </c>
      <c r="AA40" s="697"/>
      <c r="AB40" s="697"/>
      <c r="AC40" s="697"/>
      <c r="AD40" s="698" t="s">
        <v>130</v>
      </c>
      <c r="AE40" s="698"/>
      <c r="AF40" s="698"/>
      <c r="AG40" s="698"/>
      <c r="AH40" s="698"/>
      <c r="AI40" s="698"/>
      <c r="AJ40" s="698"/>
      <c r="AK40" s="698"/>
      <c r="AL40" s="662" t="s">
        <v>245</v>
      </c>
      <c r="AM40" s="663"/>
      <c r="AN40" s="663"/>
      <c r="AO40" s="699"/>
      <c r="AQ40" s="692" t="s">
        <v>344</v>
      </c>
      <c r="AR40" s="693"/>
      <c r="AS40" s="693"/>
      <c r="AT40" s="693"/>
      <c r="AU40" s="693"/>
      <c r="AV40" s="693"/>
      <c r="AW40" s="693"/>
      <c r="AX40" s="693"/>
      <c r="AY40" s="694"/>
      <c r="AZ40" s="659" t="s">
        <v>130</v>
      </c>
      <c r="BA40" s="660"/>
      <c r="BB40" s="660"/>
      <c r="BC40" s="660"/>
      <c r="BD40" s="672"/>
      <c r="BE40" s="672"/>
      <c r="BF40" s="695"/>
      <c r="BG40" s="700" t="s">
        <v>345</v>
      </c>
      <c r="BH40" s="701"/>
      <c r="BI40" s="701"/>
      <c r="BJ40" s="701"/>
      <c r="BK40" s="701"/>
      <c r="BL40" s="223"/>
      <c r="BM40" s="657" t="s">
        <v>346</v>
      </c>
      <c r="BN40" s="657"/>
      <c r="BO40" s="657"/>
      <c r="BP40" s="657"/>
      <c r="BQ40" s="657"/>
      <c r="BR40" s="657"/>
      <c r="BS40" s="657"/>
      <c r="BT40" s="657"/>
      <c r="BU40" s="658"/>
      <c r="BV40" s="659">
        <v>91</v>
      </c>
      <c r="BW40" s="660"/>
      <c r="BX40" s="660"/>
      <c r="BY40" s="660"/>
      <c r="BZ40" s="660"/>
      <c r="CA40" s="660"/>
      <c r="CB40" s="696"/>
      <c r="CD40" s="656" t="s">
        <v>347</v>
      </c>
      <c r="CE40" s="657"/>
      <c r="CF40" s="657"/>
      <c r="CG40" s="657"/>
      <c r="CH40" s="657"/>
      <c r="CI40" s="657"/>
      <c r="CJ40" s="657"/>
      <c r="CK40" s="657"/>
      <c r="CL40" s="657"/>
      <c r="CM40" s="657"/>
      <c r="CN40" s="657"/>
      <c r="CO40" s="657"/>
      <c r="CP40" s="657"/>
      <c r="CQ40" s="658"/>
      <c r="CR40" s="659">
        <v>231466</v>
      </c>
      <c r="CS40" s="660"/>
      <c r="CT40" s="660"/>
      <c r="CU40" s="660"/>
      <c r="CV40" s="660"/>
      <c r="CW40" s="660"/>
      <c r="CX40" s="660"/>
      <c r="CY40" s="661"/>
      <c r="CZ40" s="662">
        <v>0.6</v>
      </c>
      <c r="DA40" s="674"/>
      <c r="DB40" s="674"/>
      <c r="DC40" s="675"/>
      <c r="DD40" s="665">
        <v>171406</v>
      </c>
      <c r="DE40" s="660"/>
      <c r="DF40" s="660"/>
      <c r="DG40" s="660"/>
      <c r="DH40" s="660"/>
      <c r="DI40" s="660"/>
      <c r="DJ40" s="660"/>
      <c r="DK40" s="661"/>
      <c r="DL40" s="665">
        <v>5130</v>
      </c>
      <c r="DM40" s="660"/>
      <c r="DN40" s="660"/>
      <c r="DO40" s="660"/>
      <c r="DP40" s="660"/>
      <c r="DQ40" s="660"/>
      <c r="DR40" s="660"/>
      <c r="DS40" s="660"/>
      <c r="DT40" s="660"/>
      <c r="DU40" s="660"/>
      <c r="DV40" s="661"/>
      <c r="DW40" s="662">
        <v>0</v>
      </c>
      <c r="DX40" s="674"/>
      <c r="DY40" s="674"/>
      <c r="DZ40" s="674"/>
      <c r="EA40" s="674"/>
      <c r="EB40" s="674"/>
      <c r="EC40" s="686"/>
    </row>
    <row r="41" spans="2:133" ht="11.25" customHeight="1" x14ac:dyDescent="0.15">
      <c r="B41" s="640" t="s">
        <v>348</v>
      </c>
      <c r="C41" s="641"/>
      <c r="D41" s="641"/>
      <c r="E41" s="641"/>
      <c r="F41" s="641"/>
      <c r="G41" s="641"/>
      <c r="H41" s="641"/>
      <c r="I41" s="641"/>
      <c r="J41" s="641"/>
      <c r="K41" s="641"/>
      <c r="L41" s="641"/>
      <c r="M41" s="641"/>
      <c r="N41" s="641"/>
      <c r="O41" s="641"/>
      <c r="P41" s="641"/>
      <c r="Q41" s="642"/>
      <c r="R41" s="643">
        <v>42103833</v>
      </c>
      <c r="S41" s="684"/>
      <c r="T41" s="684"/>
      <c r="U41" s="684"/>
      <c r="V41" s="684"/>
      <c r="W41" s="684"/>
      <c r="X41" s="684"/>
      <c r="Y41" s="687"/>
      <c r="Z41" s="688">
        <v>100</v>
      </c>
      <c r="AA41" s="688"/>
      <c r="AB41" s="688"/>
      <c r="AC41" s="688"/>
      <c r="AD41" s="689">
        <v>20757058</v>
      </c>
      <c r="AE41" s="689"/>
      <c r="AF41" s="689"/>
      <c r="AG41" s="689"/>
      <c r="AH41" s="689"/>
      <c r="AI41" s="689"/>
      <c r="AJ41" s="689"/>
      <c r="AK41" s="689"/>
      <c r="AL41" s="646">
        <v>100</v>
      </c>
      <c r="AM41" s="690"/>
      <c r="AN41" s="690"/>
      <c r="AO41" s="691"/>
      <c r="AQ41" s="692" t="s">
        <v>349</v>
      </c>
      <c r="AR41" s="693"/>
      <c r="AS41" s="693"/>
      <c r="AT41" s="693"/>
      <c r="AU41" s="693"/>
      <c r="AV41" s="693"/>
      <c r="AW41" s="693"/>
      <c r="AX41" s="693"/>
      <c r="AY41" s="694"/>
      <c r="AZ41" s="659">
        <v>587668</v>
      </c>
      <c r="BA41" s="660"/>
      <c r="BB41" s="660"/>
      <c r="BC41" s="660"/>
      <c r="BD41" s="672"/>
      <c r="BE41" s="672"/>
      <c r="BF41" s="695"/>
      <c r="BG41" s="700"/>
      <c r="BH41" s="701"/>
      <c r="BI41" s="701"/>
      <c r="BJ41" s="701"/>
      <c r="BK41" s="701"/>
      <c r="BL41" s="223"/>
      <c r="BM41" s="657" t="s">
        <v>350</v>
      </c>
      <c r="BN41" s="657"/>
      <c r="BO41" s="657"/>
      <c r="BP41" s="657"/>
      <c r="BQ41" s="657"/>
      <c r="BR41" s="657"/>
      <c r="BS41" s="657"/>
      <c r="BT41" s="657"/>
      <c r="BU41" s="658"/>
      <c r="BV41" s="659" t="s">
        <v>130</v>
      </c>
      <c r="BW41" s="660"/>
      <c r="BX41" s="660"/>
      <c r="BY41" s="660"/>
      <c r="BZ41" s="660"/>
      <c r="CA41" s="660"/>
      <c r="CB41" s="696"/>
      <c r="CD41" s="656" t="s">
        <v>351</v>
      </c>
      <c r="CE41" s="657"/>
      <c r="CF41" s="657"/>
      <c r="CG41" s="657"/>
      <c r="CH41" s="657"/>
      <c r="CI41" s="657"/>
      <c r="CJ41" s="657"/>
      <c r="CK41" s="657"/>
      <c r="CL41" s="657"/>
      <c r="CM41" s="657"/>
      <c r="CN41" s="657"/>
      <c r="CO41" s="657"/>
      <c r="CP41" s="657"/>
      <c r="CQ41" s="658"/>
      <c r="CR41" s="659" t="s">
        <v>130</v>
      </c>
      <c r="CS41" s="672"/>
      <c r="CT41" s="672"/>
      <c r="CU41" s="672"/>
      <c r="CV41" s="672"/>
      <c r="CW41" s="672"/>
      <c r="CX41" s="672"/>
      <c r="CY41" s="673"/>
      <c r="CZ41" s="662" t="s">
        <v>130</v>
      </c>
      <c r="DA41" s="674"/>
      <c r="DB41" s="674"/>
      <c r="DC41" s="675"/>
      <c r="DD41" s="665" t="s">
        <v>181</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AQ42" s="704" t="s">
        <v>352</v>
      </c>
      <c r="AR42" s="705"/>
      <c r="AS42" s="705"/>
      <c r="AT42" s="705"/>
      <c r="AU42" s="705"/>
      <c r="AV42" s="705"/>
      <c r="AW42" s="705"/>
      <c r="AX42" s="705"/>
      <c r="AY42" s="706"/>
      <c r="AZ42" s="643">
        <v>2253713</v>
      </c>
      <c r="BA42" s="684"/>
      <c r="BB42" s="684"/>
      <c r="BC42" s="684"/>
      <c r="BD42" s="644"/>
      <c r="BE42" s="644"/>
      <c r="BF42" s="707"/>
      <c r="BG42" s="702"/>
      <c r="BH42" s="703"/>
      <c r="BI42" s="703"/>
      <c r="BJ42" s="703"/>
      <c r="BK42" s="703"/>
      <c r="BL42" s="224"/>
      <c r="BM42" s="641" t="s">
        <v>353</v>
      </c>
      <c r="BN42" s="641"/>
      <c r="BO42" s="641"/>
      <c r="BP42" s="641"/>
      <c r="BQ42" s="641"/>
      <c r="BR42" s="641"/>
      <c r="BS42" s="641"/>
      <c r="BT42" s="641"/>
      <c r="BU42" s="642"/>
      <c r="BV42" s="643">
        <v>486</v>
      </c>
      <c r="BW42" s="684"/>
      <c r="BX42" s="684"/>
      <c r="BY42" s="684"/>
      <c r="BZ42" s="684"/>
      <c r="CA42" s="684"/>
      <c r="CB42" s="685"/>
      <c r="CD42" s="656" t="s">
        <v>354</v>
      </c>
      <c r="CE42" s="657"/>
      <c r="CF42" s="657"/>
      <c r="CG42" s="657"/>
      <c r="CH42" s="657"/>
      <c r="CI42" s="657"/>
      <c r="CJ42" s="657"/>
      <c r="CK42" s="657"/>
      <c r="CL42" s="657"/>
      <c r="CM42" s="657"/>
      <c r="CN42" s="657"/>
      <c r="CO42" s="657"/>
      <c r="CP42" s="657"/>
      <c r="CQ42" s="658"/>
      <c r="CR42" s="659">
        <v>6594255</v>
      </c>
      <c r="CS42" s="672"/>
      <c r="CT42" s="672"/>
      <c r="CU42" s="672"/>
      <c r="CV42" s="672"/>
      <c r="CW42" s="672"/>
      <c r="CX42" s="672"/>
      <c r="CY42" s="673"/>
      <c r="CZ42" s="662">
        <v>16.2</v>
      </c>
      <c r="DA42" s="674"/>
      <c r="DB42" s="674"/>
      <c r="DC42" s="675"/>
      <c r="DD42" s="665">
        <v>488216</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125131</v>
      </c>
      <c r="CS43" s="672"/>
      <c r="CT43" s="672"/>
      <c r="CU43" s="672"/>
      <c r="CV43" s="672"/>
      <c r="CW43" s="672"/>
      <c r="CX43" s="672"/>
      <c r="CY43" s="673"/>
      <c r="CZ43" s="662">
        <v>0.3</v>
      </c>
      <c r="DA43" s="674"/>
      <c r="DB43" s="674"/>
      <c r="DC43" s="675"/>
      <c r="DD43" s="665">
        <v>93712</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B44" s="676" t="s">
        <v>357</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305</v>
      </c>
      <c r="CE44" s="679"/>
      <c r="CF44" s="656" t="s">
        <v>358</v>
      </c>
      <c r="CG44" s="657"/>
      <c r="CH44" s="657"/>
      <c r="CI44" s="657"/>
      <c r="CJ44" s="657"/>
      <c r="CK44" s="657"/>
      <c r="CL44" s="657"/>
      <c r="CM44" s="657"/>
      <c r="CN44" s="657"/>
      <c r="CO44" s="657"/>
      <c r="CP44" s="657"/>
      <c r="CQ44" s="658"/>
      <c r="CR44" s="659">
        <v>5352509</v>
      </c>
      <c r="CS44" s="660"/>
      <c r="CT44" s="660"/>
      <c r="CU44" s="660"/>
      <c r="CV44" s="660"/>
      <c r="CW44" s="660"/>
      <c r="CX44" s="660"/>
      <c r="CY44" s="661"/>
      <c r="CZ44" s="662">
        <v>13.1</v>
      </c>
      <c r="DA44" s="663"/>
      <c r="DB44" s="663"/>
      <c r="DC44" s="664"/>
      <c r="DD44" s="665">
        <v>438228</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B45" s="676" t="s">
        <v>359</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360</v>
      </c>
      <c r="CG45" s="657"/>
      <c r="CH45" s="657"/>
      <c r="CI45" s="657"/>
      <c r="CJ45" s="657"/>
      <c r="CK45" s="657"/>
      <c r="CL45" s="657"/>
      <c r="CM45" s="657"/>
      <c r="CN45" s="657"/>
      <c r="CO45" s="657"/>
      <c r="CP45" s="657"/>
      <c r="CQ45" s="658"/>
      <c r="CR45" s="659">
        <v>2972672</v>
      </c>
      <c r="CS45" s="672"/>
      <c r="CT45" s="672"/>
      <c r="CU45" s="672"/>
      <c r="CV45" s="672"/>
      <c r="CW45" s="672"/>
      <c r="CX45" s="672"/>
      <c r="CY45" s="673"/>
      <c r="CZ45" s="662">
        <v>7.3</v>
      </c>
      <c r="DA45" s="674"/>
      <c r="DB45" s="674"/>
      <c r="DC45" s="675"/>
      <c r="DD45" s="665">
        <v>88439</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225"/>
      <c r="CD46" s="680"/>
      <c r="CE46" s="681"/>
      <c r="CF46" s="656" t="s">
        <v>361</v>
      </c>
      <c r="CG46" s="657"/>
      <c r="CH46" s="657"/>
      <c r="CI46" s="657"/>
      <c r="CJ46" s="657"/>
      <c r="CK46" s="657"/>
      <c r="CL46" s="657"/>
      <c r="CM46" s="657"/>
      <c r="CN46" s="657"/>
      <c r="CO46" s="657"/>
      <c r="CP46" s="657"/>
      <c r="CQ46" s="658"/>
      <c r="CR46" s="659">
        <v>2267661</v>
      </c>
      <c r="CS46" s="660"/>
      <c r="CT46" s="660"/>
      <c r="CU46" s="660"/>
      <c r="CV46" s="660"/>
      <c r="CW46" s="660"/>
      <c r="CX46" s="660"/>
      <c r="CY46" s="661"/>
      <c r="CZ46" s="662">
        <v>5.6</v>
      </c>
      <c r="DA46" s="663"/>
      <c r="DB46" s="663"/>
      <c r="DC46" s="664"/>
      <c r="DD46" s="665">
        <v>336746</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225"/>
      <c r="CD47" s="680"/>
      <c r="CE47" s="681"/>
      <c r="CF47" s="656" t="s">
        <v>362</v>
      </c>
      <c r="CG47" s="657"/>
      <c r="CH47" s="657"/>
      <c r="CI47" s="657"/>
      <c r="CJ47" s="657"/>
      <c r="CK47" s="657"/>
      <c r="CL47" s="657"/>
      <c r="CM47" s="657"/>
      <c r="CN47" s="657"/>
      <c r="CO47" s="657"/>
      <c r="CP47" s="657"/>
      <c r="CQ47" s="658"/>
      <c r="CR47" s="659">
        <v>1241746</v>
      </c>
      <c r="CS47" s="672"/>
      <c r="CT47" s="672"/>
      <c r="CU47" s="672"/>
      <c r="CV47" s="672"/>
      <c r="CW47" s="672"/>
      <c r="CX47" s="672"/>
      <c r="CY47" s="673"/>
      <c r="CZ47" s="662">
        <v>3.1</v>
      </c>
      <c r="DA47" s="674"/>
      <c r="DB47" s="674"/>
      <c r="DC47" s="675"/>
      <c r="DD47" s="665">
        <v>49988</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225"/>
      <c r="CD48" s="682"/>
      <c r="CE48" s="683"/>
      <c r="CF48" s="656" t="s">
        <v>363</v>
      </c>
      <c r="CG48" s="657"/>
      <c r="CH48" s="657"/>
      <c r="CI48" s="657"/>
      <c r="CJ48" s="657"/>
      <c r="CK48" s="657"/>
      <c r="CL48" s="657"/>
      <c r="CM48" s="657"/>
      <c r="CN48" s="657"/>
      <c r="CO48" s="657"/>
      <c r="CP48" s="657"/>
      <c r="CQ48" s="658"/>
      <c r="CR48" s="659" t="s">
        <v>130</v>
      </c>
      <c r="CS48" s="660"/>
      <c r="CT48" s="660"/>
      <c r="CU48" s="660"/>
      <c r="CV48" s="660"/>
      <c r="CW48" s="660"/>
      <c r="CX48" s="660"/>
      <c r="CY48" s="661"/>
      <c r="CZ48" s="662" t="s">
        <v>245</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15">
      <c r="B49" s="225"/>
      <c r="CD49" s="640" t="s">
        <v>364</v>
      </c>
      <c r="CE49" s="641"/>
      <c r="CF49" s="641"/>
      <c r="CG49" s="641"/>
      <c r="CH49" s="641"/>
      <c r="CI49" s="641"/>
      <c r="CJ49" s="641"/>
      <c r="CK49" s="641"/>
      <c r="CL49" s="641"/>
      <c r="CM49" s="641"/>
      <c r="CN49" s="641"/>
      <c r="CO49" s="641"/>
      <c r="CP49" s="641"/>
      <c r="CQ49" s="642"/>
      <c r="CR49" s="643">
        <v>40703785</v>
      </c>
      <c r="CS49" s="644"/>
      <c r="CT49" s="644"/>
      <c r="CU49" s="644"/>
      <c r="CV49" s="644"/>
      <c r="CW49" s="644"/>
      <c r="CX49" s="644"/>
      <c r="CY49" s="645"/>
      <c r="CZ49" s="646">
        <v>100</v>
      </c>
      <c r="DA49" s="647"/>
      <c r="DB49" s="647"/>
      <c r="DC49" s="648"/>
      <c r="DD49" s="649">
        <v>24761407</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YrzRQVDbKipyycCk82Z30uW8uR7xTuJKJSZJl00jtEc6e1acPFLb9zTGRfj2fdRVOHjMADL8DxGl3/YERtIxWA==" saltValue="BL37HynDwWwnhW9UPghO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8" t="s">
        <v>365</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366</v>
      </c>
      <c r="DK2" s="1130"/>
      <c r="DL2" s="1130"/>
      <c r="DM2" s="1130"/>
      <c r="DN2" s="1130"/>
      <c r="DO2" s="1131"/>
      <c r="DP2" s="228"/>
      <c r="DQ2" s="1129" t="s">
        <v>367</v>
      </c>
      <c r="DR2" s="1130"/>
      <c r="DS2" s="1130"/>
      <c r="DT2" s="1130"/>
      <c r="DU2" s="1130"/>
      <c r="DV2" s="1130"/>
      <c r="DW2" s="1130"/>
      <c r="DX2" s="1130"/>
      <c r="DY2" s="1130"/>
      <c r="DZ2" s="113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7" t="s">
        <v>368</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8" t="s">
        <v>369</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15">
      <c r="A5" s="1033" t="s">
        <v>370</v>
      </c>
      <c r="B5" s="1034"/>
      <c r="C5" s="1034"/>
      <c r="D5" s="1034"/>
      <c r="E5" s="1034"/>
      <c r="F5" s="1034"/>
      <c r="G5" s="1034"/>
      <c r="H5" s="1034"/>
      <c r="I5" s="1034"/>
      <c r="J5" s="1034"/>
      <c r="K5" s="1034"/>
      <c r="L5" s="1034"/>
      <c r="M5" s="1034"/>
      <c r="N5" s="1034"/>
      <c r="O5" s="1034"/>
      <c r="P5" s="1035"/>
      <c r="Q5" s="1039" t="s">
        <v>371</v>
      </c>
      <c r="R5" s="1040"/>
      <c r="S5" s="1040"/>
      <c r="T5" s="1040"/>
      <c r="U5" s="1041"/>
      <c r="V5" s="1039" t="s">
        <v>372</v>
      </c>
      <c r="W5" s="1040"/>
      <c r="X5" s="1040"/>
      <c r="Y5" s="1040"/>
      <c r="Z5" s="1041"/>
      <c r="AA5" s="1039" t="s">
        <v>373</v>
      </c>
      <c r="AB5" s="1040"/>
      <c r="AC5" s="1040"/>
      <c r="AD5" s="1040"/>
      <c r="AE5" s="1040"/>
      <c r="AF5" s="1132" t="s">
        <v>374</v>
      </c>
      <c r="AG5" s="1040"/>
      <c r="AH5" s="1040"/>
      <c r="AI5" s="1040"/>
      <c r="AJ5" s="1053"/>
      <c r="AK5" s="1040" t="s">
        <v>375</v>
      </c>
      <c r="AL5" s="1040"/>
      <c r="AM5" s="1040"/>
      <c r="AN5" s="1040"/>
      <c r="AO5" s="1041"/>
      <c r="AP5" s="1039" t="s">
        <v>376</v>
      </c>
      <c r="AQ5" s="1040"/>
      <c r="AR5" s="1040"/>
      <c r="AS5" s="1040"/>
      <c r="AT5" s="1041"/>
      <c r="AU5" s="1039" t="s">
        <v>377</v>
      </c>
      <c r="AV5" s="1040"/>
      <c r="AW5" s="1040"/>
      <c r="AX5" s="1040"/>
      <c r="AY5" s="1053"/>
      <c r="AZ5" s="232"/>
      <c r="BA5" s="232"/>
      <c r="BB5" s="232"/>
      <c r="BC5" s="232"/>
      <c r="BD5" s="232"/>
      <c r="BE5" s="233"/>
      <c r="BF5" s="233"/>
      <c r="BG5" s="233"/>
      <c r="BH5" s="233"/>
      <c r="BI5" s="233"/>
      <c r="BJ5" s="233"/>
      <c r="BK5" s="233"/>
      <c r="BL5" s="233"/>
      <c r="BM5" s="233"/>
      <c r="BN5" s="233"/>
      <c r="BO5" s="233"/>
      <c r="BP5" s="233"/>
      <c r="BQ5" s="1033" t="s">
        <v>378</v>
      </c>
      <c r="BR5" s="1034"/>
      <c r="BS5" s="1034"/>
      <c r="BT5" s="1034"/>
      <c r="BU5" s="1034"/>
      <c r="BV5" s="1034"/>
      <c r="BW5" s="1034"/>
      <c r="BX5" s="1034"/>
      <c r="BY5" s="1034"/>
      <c r="BZ5" s="1034"/>
      <c r="CA5" s="1034"/>
      <c r="CB5" s="1034"/>
      <c r="CC5" s="1034"/>
      <c r="CD5" s="1034"/>
      <c r="CE5" s="1034"/>
      <c r="CF5" s="1034"/>
      <c r="CG5" s="1035"/>
      <c r="CH5" s="1039" t="s">
        <v>379</v>
      </c>
      <c r="CI5" s="1040"/>
      <c r="CJ5" s="1040"/>
      <c r="CK5" s="1040"/>
      <c r="CL5" s="1041"/>
      <c r="CM5" s="1039" t="s">
        <v>380</v>
      </c>
      <c r="CN5" s="1040"/>
      <c r="CO5" s="1040"/>
      <c r="CP5" s="1040"/>
      <c r="CQ5" s="1041"/>
      <c r="CR5" s="1039" t="s">
        <v>381</v>
      </c>
      <c r="CS5" s="1040"/>
      <c r="CT5" s="1040"/>
      <c r="CU5" s="1040"/>
      <c r="CV5" s="1041"/>
      <c r="CW5" s="1039" t="s">
        <v>382</v>
      </c>
      <c r="CX5" s="1040"/>
      <c r="CY5" s="1040"/>
      <c r="CZ5" s="1040"/>
      <c r="DA5" s="1041"/>
      <c r="DB5" s="1039" t="s">
        <v>383</v>
      </c>
      <c r="DC5" s="1040"/>
      <c r="DD5" s="1040"/>
      <c r="DE5" s="1040"/>
      <c r="DF5" s="1041"/>
      <c r="DG5" s="1122" t="s">
        <v>384</v>
      </c>
      <c r="DH5" s="1123"/>
      <c r="DI5" s="1123"/>
      <c r="DJ5" s="1123"/>
      <c r="DK5" s="1124"/>
      <c r="DL5" s="1122" t="s">
        <v>385</v>
      </c>
      <c r="DM5" s="1123"/>
      <c r="DN5" s="1123"/>
      <c r="DO5" s="1123"/>
      <c r="DP5" s="1124"/>
      <c r="DQ5" s="1039" t="s">
        <v>386</v>
      </c>
      <c r="DR5" s="1040"/>
      <c r="DS5" s="1040"/>
      <c r="DT5" s="1040"/>
      <c r="DU5" s="1041"/>
      <c r="DV5" s="1039" t="s">
        <v>377</v>
      </c>
      <c r="DW5" s="1040"/>
      <c r="DX5" s="1040"/>
      <c r="DY5" s="1040"/>
      <c r="DZ5" s="1053"/>
      <c r="EA5" s="234"/>
    </row>
    <row r="6" spans="1:131" s="235"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4"/>
    </row>
    <row r="7" spans="1:131" s="235" customFormat="1" ht="26.25" customHeight="1" thickTop="1" x14ac:dyDescent="0.15">
      <c r="A7" s="236">
        <v>1</v>
      </c>
      <c r="B7" s="1085" t="s">
        <v>387</v>
      </c>
      <c r="C7" s="1086"/>
      <c r="D7" s="1086"/>
      <c r="E7" s="1086"/>
      <c r="F7" s="1086"/>
      <c r="G7" s="1086"/>
      <c r="H7" s="1086"/>
      <c r="I7" s="1086"/>
      <c r="J7" s="1086"/>
      <c r="K7" s="1086"/>
      <c r="L7" s="1086"/>
      <c r="M7" s="1086"/>
      <c r="N7" s="1086"/>
      <c r="O7" s="1086"/>
      <c r="P7" s="1087"/>
      <c r="Q7" s="1140">
        <v>42104</v>
      </c>
      <c r="R7" s="1141"/>
      <c r="S7" s="1141"/>
      <c r="T7" s="1141"/>
      <c r="U7" s="1141"/>
      <c r="V7" s="1141">
        <v>40704</v>
      </c>
      <c r="W7" s="1141"/>
      <c r="X7" s="1141"/>
      <c r="Y7" s="1141"/>
      <c r="Z7" s="1141"/>
      <c r="AA7" s="1141">
        <v>1400</v>
      </c>
      <c r="AB7" s="1141"/>
      <c r="AC7" s="1141"/>
      <c r="AD7" s="1141"/>
      <c r="AE7" s="1142"/>
      <c r="AF7" s="1143">
        <v>1105</v>
      </c>
      <c r="AG7" s="1144"/>
      <c r="AH7" s="1144"/>
      <c r="AI7" s="1144"/>
      <c r="AJ7" s="1145"/>
      <c r="AK7" s="1146">
        <v>2029</v>
      </c>
      <c r="AL7" s="1147"/>
      <c r="AM7" s="1147"/>
      <c r="AN7" s="1147"/>
      <c r="AO7" s="1147"/>
      <c r="AP7" s="1147">
        <v>44068</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587</v>
      </c>
      <c r="BT7" s="1138"/>
      <c r="BU7" s="1138"/>
      <c r="BV7" s="1138"/>
      <c r="BW7" s="1138"/>
      <c r="BX7" s="1138"/>
      <c r="BY7" s="1138"/>
      <c r="BZ7" s="1138"/>
      <c r="CA7" s="1138"/>
      <c r="CB7" s="1138"/>
      <c r="CC7" s="1138"/>
      <c r="CD7" s="1138"/>
      <c r="CE7" s="1138"/>
      <c r="CF7" s="1138"/>
      <c r="CG7" s="1150"/>
      <c r="CH7" s="1134">
        <v>14</v>
      </c>
      <c r="CI7" s="1135"/>
      <c r="CJ7" s="1135"/>
      <c r="CK7" s="1135"/>
      <c r="CL7" s="1136"/>
      <c r="CM7" s="1134">
        <v>370</v>
      </c>
      <c r="CN7" s="1135"/>
      <c r="CO7" s="1135"/>
      <c r="CP7" s="1135"/>
      <c r="CQ7" s="1136"/>
      <c r="CR7" s="1134">
        <v>100</v>
      </c>
      <c r="CS7" s="1135"/>
      <c r="CT7" s="1135"/>
      <c r="CU7" s="1135"/>
      <c r="CV7" s="1136"/>
      <c r="CW7" s="1134" t="s">
        <v>601</v>
      </c>
      <c r="CX7" s="1135"/>
      <c r="CY7" s="1135"/>
      <c r="CZ7" s="1135"/>
      <c r="DA7" s="1136"/>
      <c r="DB7" s="1134">
        <v>200</v>
      </c>
      <c r="DC7" s="1135"/>
      <c r="DD7" s="1135"/>
      <c r="DE7" s="1135"/>
      <c r="DF7" s="1136"/>
      <c r="DG7" s="1134" t="s">
        <v>602</v>
      </c>
      <c r="DH7" s="1135"/>
      <c r="DI7" s="1135"/>
      <c r="DJ7" s="1135"/>
      <c r="DK7" s="1136"/>
      <c r="DL7" s="1134" t="s">
        <v>602</v>
      </c>
      <c r="DM7" s="1135"/>
      <c r="DN7" s="1135"/>
      <c r="DO7" s="1135"/>
      <c r="DP7" s="1136"/>
      <c r="DQ7" s="1134" t="s">
        <v>602</v>
      </c>
      <c r="DR7" s="1135"/>
      <c r="DS7" s="1135"/>
      <c r="DT7" s="1135"/>
      <c r="DU7" s="1136"/>
      <c r="DV7" s="1137"/>
      <c r="DW7" s="1138"/>
      <c r="DX7" s="1138"/>
      <c r="DY7" s="1138"/>
      <c r="DZ7" s="1139"/>
      <c r="EA7" s="234"/>
    </row>
    <row r="8" spans="1:131" s="235" customFormat="1" ht="26.25" customHeight="1" x14ac:dyDescent="0.15">
      <c r="A8" s="238">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8"/>
      <c r="AL8" s="1119"/>
      <c r="AM8" s="1119"/>
      <c r="AN8" s="1119"/>
      <c r="AO8" s="1119"/>
      <c r="AP8" s="1119"/>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30" t="s">
        <v>588</v>
      </c>
      <c r="BT8" s="1031"/>
      <c r="BU8" s="1031"/>
      <c r="BV8" s="1031"/>
      <c r="BW8" s="1031"/>
      <c r="BX8" s="1031"/>
      <c r="BY8" s="1031"/>
      <c r="BZ8" s="1031"/>
      <c r="CA8" s="1031"/>
      <c r="CB8" s="1031"/>
      <c r="CC8" s="1031"/>
      <c r="CD8" s="1031"/>
      <c r="CE8" s="1031"/>
      <c r="CF8" s="1031"/>
      <c r="CG8" s="1052"/>
      <c r="CH8" s="1027">
        <v>1</v>
      </c>
      <c r="CI8" s="1028"/>
      <c r="CJ8" s="1028"/>
      <c r="CK8" s="1028"/>
      <c r="CL8" s="1029"/>
      <c r="CM8" s="1027">
        <v>136</v>
      </c>
      <c r="CN8" s="1028"/>
      <c r="CO8" s="1028"/>
      <c r="CP8" s="1028"/>
      <c r="CQ8" s="1029"/>
      <c r="CR8" s="1027">
        <v>125</v>
      </c>
      <c r="CS8" s="1028"/>
      <c r="CT8" s="1028"/>
      <c r="CU8" s="1028"/>
      <c r="CV8" s="1029"/>
      <c r="CW8" s="1027">
        <v>2</v>
      </c>
      <c r="CX8" s="1028"/>
      <c r="CY8" s="1028"/>
      <c r="CZ8" s="1028"/>
      <c r="DA8" s="1029"/>
      <c r="DB8" s="1027" t="s">
        <v>602</v>
      </c>
      <c r="DC8" s="1028"/>
      <c r="DD8" s="1028"/>
      <c r="DE8" s="1028"/>
      <c r="DF8" s="1029"/>
      <c r="DG8" s="1027" t="s">
        <v>602</v>
      </c>
      <c r="DH8" s="1028"/>
      <c r="DI8" s="1028"/>
      <c r="DJ8" s="1028"/>
      <c r="DK8" s="1029"/>
      <c r="DL8" s="1027" t="s">
        <v>602</v>
      </c>
      <c r="DM8" s="1028"/>
      <c r="DN8" s="1028"/>
      <c r="DO8" s="1028"/>
      <c r="DP8" s="1029"/>
      <c r="DQ8" s="1027" t="s">
        <v>602</v>
      </c>
      <c r="DR8" s="1028"/>
      <c r="DS8" s="1028"/>
      <c r="DT8" s="1028"/>
      <c r="DU8" s="1029"/>
      <c r="DV8" s="1030"/>
      <c r="DW8" s="1031"/>
      <c r="DX8" s="1031"/>
      <c r="DY8" s="1031"/>
      <c r="DZ8" s="1032"/>
      <c r="EA8" s="234"/>
    </row>
    <row r="9" spans="1:131" s="235" customFormat="1" ht="26.25" customHeight="1" x14ac:dyDescent="0.15">
      <c r="A9" s="238">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30" t="s">
        <v>589</v>
      </c>
      <c r="BT9" s="1031"/>
      <c r="BU9" s="1031"/>
      <c r="BV9" s="1031"/>
      <c r="BW9" s="1031"/>
      <c r="BX9" s="1031"/>
      <c r="BY9" s="1031"/>
      <c r="BZ9" s="1031"/>
      <c r="CA9" s="1031"/>
      <c r="CB9" s="1031"/>
      <c r="CC9" s="1031"/>
      <c r="CD9" s="1031"/>
      <c r="CE9" s="1031"/>
      <c r="CF9" s="1031"/>
      <c r="CG9" s="1052"/>
      <c r="CH9" s="1027">
        <v>-300</v>
      </c>
      <c r="CI9" s="1028"/>
      <c r="CJ9" s="1028"/>
      <c r="CK9" s="1028"/>
      <c r="CL9" s="1029"/>
      <c r="CM9" s="1027">
        <v>279</v>
      </c>
      <c r="CN9" s="1028"/>
      <c r="CO9" s="1028"/>
      <c r="CP9" s="1028"/>
      <c r="CQ9" s="1029"/>
      <c r="CR9" s="1027">
        <v>1</v>
      </c>
      <c r="CS9" s="1028"/>
      <c r="CT9" s="1028"/>
      <c r="CU9" s="1028"/>
      <c r="CV9" s="1029"/>
      <c r="CW9" s="1027" t="s">
        <v>601</v>
      </c>
      <c r="CX9" s="1028"/>
      <c r="CY9" s="1028"/>
      <c r="CZ9" s="1028"/>
      <c r="DA9" s="1029"/>
      <c r="DB9" s="1027" t="s">
        <v>602</v>
      </c>
      <c r="DC9" s="1028"/>
      <c r="DD9" s="1028"/>
      <c r="DE9" s="1028"/>
      <c r="DF9" s="1029"/>
      <c r="DG9" s="1027" t="s">
        <v>602</v>
      </c>
      <c r="DH9" s="1028"/>
      <c r="DI9" s="1028"/>
      <c r="DJ9" s="1028"/>
      <c r="DK9" s="1029"/>
      <c r="DL9" s="1027" t="s">
        <v>602</v>
      </c>
      <c r="DM9" s="1028"/>
      <c r="DN9" s="1028"/>
      <c r="DO9" s="1028"/>
      <c r="DP9" s="1029"/>
      <c r="DQ9" s="1027" t="s">
        <v>602</v>
      </c>
      <c r="DR9" s="1028"/>
      <c r="DS9" s="1028"/>
      <c r="DT9" s="1028"/>
      <c r="DU9" s="1029"/>
      <c r="DV9" s="1030"/>
      <c r="DW9" s="1031"/>
      <c r="DX9" s="1031"/>
      <c r="DY9" s="1031"/>
      <c r="DZ9" s="1032"/>
      <c r="EA9" s="234"/>
    </row>
    <row r="10" spans="1:131" s="235" customFormat="1" ht="26.25" customHeight="1" x14ac:dyDescent="0.15">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30" t="s">
        <v>590</v>
      </c>
      <c r="BT10" s="1031"/>
      <c r="BU10" s="1031"/>
      <c r="BV10" s="1031"/>
      <c r="BW10" s="1031"/>
      <c r="BX10" s="1031"/>
      <c r="BY10" s="1031"/>
      <c r="BZ10" s="1031"/>
      <c r="CA10" s="1031"/>
      <c r="CB10" s="1031"/>
      <c r="CC10" s="1031"/>
      <c r="CD10" s="1031"/>
      <c r="CE10" s="1031"/>
      <c r="CF10" s="1031"/>
      <c r="CG10" s="1052"/>
      <c r="CH10" s="1027">
        <v>-11</v>
      </c>
      <c r="CI10" s="1028"/>
      <c r="CJ10" s="1028"/>
      <c r="CK10" s="1028"/>
      <c r="CL10" s="1029"/>
      <c r="CM10" s="1027">
        <v>48</v>
      </c>
      <c r="CN10" s="1028"/>
      <c r="CO10" s="1028"/>
      <c r="CP10" s="1028"/>
      <c r="CQ10" s="1029"/>
      <c r="CR10" s="1027">
        <v>15</v>
      </c>
      <c r="CS10" s="1028"/>
      <c r="CT10" s="1028"/>
      <c r="CU10" s="1028"/>
      <c r="CV10" s="1029"/>
      <c r="CW10" s="1027" t="s">
        <v>601</v>
      </c>
      <c r="CX10" s="1028"/>
      <c r="CY10" s="1028"/>
      <c r="CZ10" s="1028"/>
      <c r="DA10" s="1029"/>
      <c r="DB10" s="1027" t="s">
        <v>602</v>
      </c>
      <c r="DC10" s="1028"/>
      <c r="DD10" s="1028"/>
      <c r="DE10" s="1028"/>
      <c r="DF10" s="1029"/>
      <c r="DG10" s="1027" t="s">
        <v>602</v>
      </c>
      <c r="DH10" s="1028"/>
      <c r="DI10" s="1028"/>
      <c r="DJ10" s="1028"/>
      <c r="DK10" s="1029"/>
      <c r="DL10" s="1027" t="s">
        <v>602</v>
      </c>
      <c r="DM10" s="1028"/>
      <c r="DN10" s="1028"/>
      <c r="DO10" s="1028"/>
      <c r="DP10" s="1029"/>
      <c r="DQ10" s="1027" t="s">
        <v>602</v>
      </c>
      <c r="DR10" s="1028"/>
      <c r="DS10" s="1028"/>
      <c r="DT10" s="1028"/>
      <c r="DU10" s="1029"/>
      <c r="DV10" s="1030"/>
      <c r="DW10" s="1031"/>
      <c r="DX10" s="1031"/>
      <c r="DY10" s="1031"/>
      <c r="DZ10" s="1032"/>
      <c r="EA10" s="234"/>
    </row>
    <row r="11" spans="1:131" s="235" customFormat="1" ht="26.25" customHeight="1" x14ac:dyDescent="0.15">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30" t="s">
        <v>591</v>
      </c>
      <c r="BT11" s="1031"/>
      <c r="BU11" s="1031"/>
      <c r="BV11" s="1031"/>
      <c r="BW11" s="1031"/>
      <c r="BX11" s="1031"/>
      <c r="BY11" s="1031"/>
      <c r="BZ11" s="1031"/>
      <c r="CA11" s="1031"/>
      <c r="CB11" s="1031"/>
      <c r="CC11" s="1031"/>
      <c r="CD11" s="1031"/>
      <c r="CE11" s="1031"/>
      <c r="CF11" s="1031"/>
      <c r="CG11" s="1052"/>
      <c r="CH11" s="1027">
        <v>-4</v>
      </c>
      <c r="CI11" s="1028"/>
      <c r="CJ11" s="1028"/>
      <c r="CK11" s="1028"/>
      <c r="CL11" s="1029"/>
      <c r="CM11" s="1027">
        <v>-135</v>
      </c>
      <c r="CN11" s="1028"/>
      <c r="CO11" s="1028"/>
      <c r="CP11" s="1028"/>
      <c r="CQ11" s="1029"/>
      <c r="CR11" s="1027">
        <v>8</v>
      </c>
      <c r="CS11" s="1028"/>
      <c r="CT11" s="1028"/>
      <c r="CU11" s="1028"/>
      <c r="CV11" s="1029"/>
      <c r="CW11" s="1027" t="s">
        <v>601</v>
      </c>
      <c r="CX11" s="1028"/>
      <c r="CY11" s="1028"/>
      <c r="CZ11" s="1028"/>
      <c r="DA11" s="1029"/>
      <c r="DB11" s="1027" t="s">
        <v>601</v>
      </c>
      <c r="DC11" s="1028"/>
      <c r="DD11" s="1028"/>
      <c r="DE11" s="1028"/>
      <c r="DF11" s="1029"/>
      <c r="DG11" s="1027" t="s">
        <v>602</v>
      </c>
      <c r="DH11" s="1028"/>
      <c r="DI11" s="1028"/>
      <c r="DJ11" s="1028"/>
      <c r="DK11" s="1029"/>
      <c r="DL11" s="1027" t="s">
        <v>602</v>
      </c>
      <c r="DM11" s="1028"/>
      <c r="DN11" s="1028"/>
      <c r="DO11" s="1028"/>
      <c r="DP11" s="1029"/>
      <c r="DQ11" s="1027" t="s">
        <v>602</v>
      </c>
      <c r="DR11" s="1028"/>
      <c r="DS11" s="1028"/>
      <c r="DT11" s="1028"/>
      <c r="DU11" s="1029"/>
      <c r="DV11" s="1030"/>
      <c r="DW11" s="1031"/>
      <c r="DX11" s="1031"/>
      <c r="DY11" s="1031"/>
      <c r="DZ11" s="1032"/>
      <c r="EA11" s="234"/>
    </row>
    <row r="12" spans="1:131" s="235" customFormat="1" ht="26.25" customHeight="1" x14ac:dyDescent="0.15">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30" t="s">
        <v>592</v>
      </c>
      <c r="BT12" s="1031"/>
      <c r="BU12" s="1031"/>
      <c r="BV12" s="1031"/>
      <c r="BW12" s="1031"/>
      <c r="BX12" s="1031"/>
      <c r="BY12" s="1031"/>
      <c r="BZ12" s="1031"/>
      <c r="CA12" s="1031"/>
      <c r="CB12" s="1031"/>
      <c r="CC12" s="1031"/>
      <c r="CD12" s="1031"/>
      <c r="CE12" s="1031"/>
      <c r="CF12" s="1031"/>
      <c r="CG12" s="1052"/>
      <c r="CH12" s="1027">
        <v>-7</v>
      </c>
      <c r="CI12" s="1028"/>
      <c r="CJ12" s="1028"/>
      <c r="CK12" s="1028"/>
      <c r="CL12" s="1029"/>
      <c r="CM12" s="1027">
        <v>750</v>
      </c>
      <c r="CN12" s="1028"/>
      <c r="CO12" s="1028"/>
      <c r="CP12" s="1028"/>
      <c r="CQ12" s="1029"/>
      <c r="CR12" s="1027">
        <v>5</v>
      </c>
      <c r="CS12" s="1028"/>
      <c r="CT12" s="1028"/>
      <c r="CU12" s="1028"/>
      <c r="CV12" s="1029"/>
      <c r="CW12" s="1027" t="s">
        <v>601</v>
      </c>
      <c r="CX12" s="1028"/>
      <c r="CY12" s="1028"/>
      <c r="CZ12" s="1028"/>
      <c r="DA12" s="1029"/>
      <c r="DB12" s="1027" t="s">
        <v>602</v>
      </c>
      <c r="DC12" s="1028"/>
      <c r="DD12" s="1028"/>
      <c r="DE12" s="1028"/>
      <c r="DF12" s="1029"/>
      <c r="DG12" s="1027" t="s">
        <v>602</v>
      </c>
      <c r="DH12" s="1028"/>
      <c r="DI12" s="1028"/>
      <c r="DJ12" s="1028"/>
      <c r="DK12" s="1029"/>
      <c r="DL12" s="1027" t="s">
        <v>602</v>
      </c>
      <c r="DM12" s="1028"/>
      <c r="DN12" s="1028"/>
      <c r="DO12" s="1028"/>
      <c r="DP12" s="1029"/>
      <c r="DQ12" s="1027" t="s">
        <v>602</v>
      </c>
      <c r="DR12" s="1028"/>
      <c r="DS12" s="1028"/>
      <c r="DT12" s="1028"/>
      <c r="DU12" s="1029"/>
      <c r="DV12" s="1030"/>
      <c r="DW12" s="1031"/>
      <c r="DX12" s="1031"/>
      <c r="DY12" s="1031"/>
      <c r="DZ12" s="1032"/>
      <c r="EA12" s="234"/>
    </row>
    <row r="13" spans="1:131" s="235" customFormat="1" ht="26.25" customHeight="1" x14ac:dyDescent="0.15">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30" t="s">
        <v>593</v>
      </c>
      <c r="BT13" s="1031"/>
      <c r="BU13" s="1031"/>
      <c r="BV13" s="1031"/>
      <c r="BW13" s="1031"/>
      <c r="BX13" s="1031"/>
      <c r="BY13" s="1031"/>
      <c r="BZ13" s="1031"/>
      <c r="CA13" s="1031"/>
      <c r="CB13" s="1031"/>
      <c r="CC13" s="1031"/>
      <c r="CD13" s="1031"/>
      <c r="CE13" s="1031"/>
      <c r="CF13" s="1031"/>
      <c r="CG13" s="1052"/>
      <c r="CH13" s="1027">
        <v>-4</v>
      </c>
      <c r="CI13" s="1028"/>
      <c r="CJ13" s="1028"/>
      <c r="CK13" s="1028"/>
      <c r="CL13" s="1029"/>
      <c r="CM13" s="1027">
        <v>81</v>
      </c>
      <c r="CN13" s="1028"/>
      <c r="CO13" s="1028"/>
      <c r="CP13" s="1028"/>
      <c r="CQ13" s="1029"/>
      <c r="CR13" s="1027">
        <v>100</v>
      </c>
      <c r="CS13" s="1028"/>
      <c r="CT13" s="1028"/>
      <c r="CU13" s="1028"/>
      <c r="CV13" s="1029"/>
      <c r="CW13" s="1027">
        <v>151</v>
      </c>
      <c r="CX13" s="1028"/>
      <c r="CY13" s="1028"/>
      <c r="CZ13" s="1028"/>
      <c r="DA13" s="1029"/>
      <c r="DB13" s="1027" t="s">
        <v>602</v>
      </c>
      <c r="DC13" s="1028"/>
      <c r="DD13" s="1028"/>
      <c r="DE13" s="1028"/>
      <c r="DF13" s="1029"/>
      <c r="DG13" s="1027" t="s">
        <v>602</v>
      </c>
      <c r="DH13" s="1028"/>
      <c r="DI13" s="1028"/>
      <c r="DJ13" s="1028"/>
      <c r="DK13" s="1029"/>
      <c r="DL13" s="1027" t="s">
        <v>602</v>
      </c>
      <c r="DM13" s="1028"/>
      <c r="DN13" s="1028"/>
      <c r="DO13" s="1028"/>
      <c r="DP13" s="1029"/>
      <c r="DQ13" s="1027" t="s">
        <v>602</v>
      </c>
      <c r="DR13" s="1028"/>
      <c r="DS13" s="1028"/>
      <c r="DT13" s="1028"/>
      <c r="DU13" s="1029"/>
      <c r="DV13" s="1030"/>
      <c r="DW13" s="1031"/>
      <c r="DX13" s="1031"/>
      <c r="DY13" s="1031"/>
      <c r="DZ13" s="1032"/>
      <c r="EA13" s="234"/>
    </row>
    <row r="14" spans="1:131" s="235" customFormat="1" ht="26.25" customHeight="1" x14ac:dyDescent="0.15">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30" t="s">
        <v>594</v>
      </c>
      <c r="BT14" s="1031"/>
      <c r="BU14" s="1031"/>
      <c r="BV14" s="1031"/>
      <c r="BW14" s="1031"/>
      <c r="BX14" s="1031"/>
      <c r="BY14" s="1031"/>
      <c r="BZ14" s="1031"/>
      <c r="CA14" s="1031"/>
      <c r="CB14" s="1031"/>
      <c r="CC14" s="1031"/>
      <c r="CD14" s="1031"/>
      <c r="CE14" s="1031"/>
      <c r="CF14" s="1031"/>
      <c r="CG14" s="1052"/>
      <c r="CH14" s="1027">
        <v>2</v>
      </c>
      <c r="CI14" s="1028"/>
      <c r="CJ14" s="1028"/>
      <c r="CK14" s="1028"/>
      <c r="CL14" s="1029"/>
      <c r="CM14" s="1027">
        <v>22</v>
      </c>
      <c r="CN14" s="1028"/>
      <c r="CO14" s="1028"/>
      <c r="CP14" s="1028"/>
      <c r="CQ14" s="1029"/>
      <c r="CR14" s="1027">
        <v>2</v>
      </c>
      <c r="CS14" s="1028"/>
      <c r="CT14" s="1028"/>
      <c r="CU14" s="1028"/>
      <c r="CV14" s="1029"/>
      <c r="CW14" s="1027" t="s">
        <v>601</v>
      </c>
      <c r="CX14" s="1028"/>
      <c r="CY14" s="1028"/>
      <c r="CZ14" s="1028"/>
      <c r="DA14" s="1029"/>
      <c r="DB14" s="1027" t="s">
        <v>602</v>
      </c>
      <c r="DC14" s="1028"/>
      <c r="DD14" s="1028"/>
      <c r="DE14" s="1028"/>
      <c r="DF14" s="1029"/>
      <c r="DG14" s="1027" t="s">
        <v>602</v>
      </c>
      <c r="DH14" s="1028"/>
      <c r="DI14" s="1028"/>
      <c r="DJ14" s="1028"/>
      <c r="DK14" s="1029"/>
      <c r="DL14" s="1027" t="s">
        <v>602</v>
      </c>
      <c r="DM14" s="1028"/>
      <c r="DN14" s="1028"/>
      <c r="DO14" s="1028"/>
      <c r="DP14" s="1029"/>
      <c r="DQ14" s="1027" t="s">
        <v>602</v>
      </c>
      <c r="DR14" s="1028"/>
      <c r="DS14" s="1028"/>
      <c r="DT14" s="1028"/>
      <c r="DU14" s="1029"/>
      <c r="DV14" s="1030"/>
      <c r="DW14" s="1031"/>
      <c r="DX14" s="1031"/>
      <c r="DY14" s="1031"/>
      <c r="DZ14" s="1032"/>
      <c r="EA14" s="234"/>
    </row>
    <row r="15" spans="1:131" s="235" customFormat="1" ht="26.25" customHeight="1" x14ac:dyDescent="0.15">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30" t="s">
        <v>595</v>
      </c>
      <c r="BT15" s="1031"/>
      <c r="BU15" s="1031"/>
      <c r="BV15" s="1031"/>
      <c r="BW15" s="1031"/>
      <c r="BX15" s="1031"/>
      <c r="BY15" s="1031"/>
      <c r="BZ15" s="1031"/>
      <c r="CA15" s="1031"/>
      <c r="CB15" s="1031"/>
      <c r="CC15" s="1031"/>
      <c r="CD15" s="1031"/>
      <c r="CE15" s="1031"/>
      <c r="CF15" s="1031"/>
      <c r="CG15" s="1052"/>
      <c r="CH15" s="1027">
        <v>4</v>
      </c>
      <c r="CI15" s="1028"/>
      <c r="CJ15" s="1028"/>
      <c r="CK15" s="1028"/>
      <c r="CL15" s="1029"/>
      <c r="CM15" s="1027">
        <v>105</v>
      </c>
      <c r="CN15" s="1028"/>
      <c r="CO15" s="1028"/>
      <c r="CP15" s="1028"/>
      <c r="CQ15" s="1029"/>
      <c r="CR15" s="1027">
        <v>11</v>
      </c>
      <c r="CS15" s="1028"/>
      <c r="CT15" s="1028"/>
      <c r="CU15" s="1028"/>
      <c r="CV15" s="1029"/>
      <c r="CW15" s="1027">
        <v>13</v>
      </c>
      <c r="CX15" s="1028"/>
      <c r="CY15" s="1028"/>
      <c r="CZ15" s="1028"/>
      <c r="DA15" s="1029"/>
      <c r="DB15" s="1027" t="s">
        <v>602</v>
      </c>
      <c r="DC15" s="1028"/>
      <c r="DD15" s="1028"/>
      <c r="DE15" s="1028"/>
      <c r="DF15" s="1029"/>
      <c r="DG15" s="1027" t="s">
        <v>602</v>
      </c>
      <c r="DH15" s="1028"/>
      <c r="DI15" s="1028"/>
      <c r="DJ15" s="1028"/>
      <c r="DK15" s="1029"/>
      <c r="DL15" s="1027" t="s">
        <v>602</v>
      </c>
      <c r="DM15" s="1028"/>
      <c r="DN15" s="1028"/>
      <c r="DO15" s="1028"/>
      <c r="DP15" s="1029"/>
      <c r="DQ15" s="1027" t="s">
        <v>602</v>
      </c>
      <c r="DR15" s="1028"/>
      <c r="DS15" s="1028"/>
      <c r="DT15" s="1028"/>
      <c r="DU15" s="1029"/>
      <c r="DV15" s="1030"/>
      <c r="DW15" s="1031"/>
      <c r="DX15" s="1031"/>
      <c r="DY15" s="1031"/>
      <c r="DZ15" s="1032"/>
      <c r="EA15" s="234"/>
    </row>
    <row r="16" spans="1:131" s="235" customFormat="1" ht="26.25" customHeight="1" x14ac:dyDescent="0.15">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t="s">
        <v>602</v>
      </c>
      <c r="DC16" s="1028"/>
      <c r="DD16" s="1028"/>
      <c r="DE16" s="1028"/>
      <c r="DF16" s="1029"/>
      <c r="DG16" s="1027" t="s">
        <v>602</v>
      </c>
      <c r="DH16" s="1028"/>
      <c r="DI16" s="1028"/>
      <c r="DJ16" s="1028"/>
      <c r="DK16" s="1029"/>
      <c r="DL16" s="1027" t="s">
        <v>602</v>
      </c>
      <c r="DM16" s="1028"/>
      <c r="DN16" s="1028"/>
      <c r="DO16" s="1028"/>
      <c r="DP16" s="1029"/>
      <c r="DQ16" s="1027" t="s">
        <v>602</v>
      </c>
      <c r="DR16" s="1028"/>
      <c r="DS16" s="1028"/>
      <c r="DT16" s="1028"/>
      <c r="DU16" s="1029"/>
      <c r="DV16" s="1030"/>
      <c r="DW16" s="1031"/>
      <c r="DX16" s="1031"/>
      <c r="DY16" s="1031"/>
      <c r="DZ16" s="1032"/>
      <c r="EA16" s="234"/>
    </row>
    <row r="17" spans="1:131" s="235" customFormat="1" ht="26.25" customHeight="1" x14ac:dyDescent="0.15">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4"/>
    </row>
    <row r="18" spans="1:131" s="235" customFormat="1" ht="26.25" customHeight="1" x14ac:dyDescent="0.15">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15">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15">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15">
      <c r="A22" s="238">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388</v>
      </c>
      <c r="BA22" s="1066"/>
      <c r="BB22" s="1066"/>
      <c r="BC22" s="1066"/>
      <c r="BD22" s="1067"/>
      <c r="BE22" s="233"/>
      <c r="BF22" s="233"/>
      <c r="BG22" s="233"/>
      <c r="BH22" s="233"/>
      <c r="BI22" s="233"/>
      <c r="BJ22" s="233"/>
      <c r="BK22" s="233"/>
      <c r="BL22" s="233"/>
      <c r="BM22" s="233"/>
      <c r="BN22" s="233"/>
      <c r="BO22" s="233"/>
      <c r="BP22" s="233"/>
      <c r="BQ22" s="238">
        <v>16</v>
      </c>
      <c r="BR22" s="239"/>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
      <c r="A23" s="240" t="s">
        <v>389</v>
      </c>
      <c r="B23" s="975" t="s">
        <v>390</v>
      </c>
      <c r="C23" s="976"/>
      <c r="D23" s="976"/>
      <c r="E23" s="976"/>
      <c r="F23" s="976"/>
      <c r="G23" s="976"/>
      <c r="H23" s="976"/>
      <c r="I23" s="976"/>
      <c r="J23" s="976"/>
      <c r="K23" s="976"/>
      <c r="L23" s="976"/>
      <c r="M23" s="976"/>
      <c r="N23" s="976"/>
      <c r="O23" s="976"/>
      <c r="P23" s="986"/>
      <c r="Q23" s="1105">
        <f>SUM(Q7:U22)</f>
        <v>42104</v>
      </c>
      <c r="R23" s="1099"/>
      <c r="S23" s="1099"/>
      <c r="T23" s="1099"/>
      <c r="U23" s="1099"/>
      <c r="V23" s="1099">
        <f t="shared" ref="V23" si="0">SUM(V7:Z22)</f>
        <v>40704</v>
      </c>
      <c r="W23" s="1099"/>
      <c r="X23" s="1099"/>
      <c r="Y23" s="1099"/>
      <c r="Z23" s="1099"/>
      <c r="AA23" s="1099">
        <f t="shared" ref="AA23" si="1">SUM(AA7:AE22)</f>
        <v>1400</v>
      </c>
      <c r="AB23" s="1099"/>
      <c r="AC23" s="1099"/>
      <c r="AD23" s="1099"/>
      <c r="AE23" s="1106"/>
      <c r="AF23" s="1107">
        <v>1105</v>
      </c>
      <c r="AG23" s="1099"/>
      <c r="AH23" s="1099"/>
      <c r="AI23" s="1099"/>
      <c r="AJ23" s="1108"/>
      <c r="AK23" s="1109"/>
      <c r="AL23" s="1110"/>
      <c r="AM23" s="1110"/>
      <c r="AN23" s="1110"/>
      <c r="AO23" s="1110"/>
      <c r="AP23" s="1099">
        <f t="shared" ref="AP23" si="2">SUM(AP7:AT22)</f>
        <v>44068</v>
      </c>
      <c r="AQ23" s="1099"/>
      <c r="AR23" s="1099"/>
      <c r="AS23" s="1099"/>
      <c r="AT23" s="1099"/>
      <c r="AU23" s="1100"/>
      <c r="AV23" s="1100"/>
      <c r="AW23" s="1100"/>
      <c r="AX23" s="1100"/>
      <c r="AY23" s="1101"/>
      <c r="AZ23" s="1102" t="s">
        <v>391</v>
      </c>
      <c r="BA23" s="1103"/>
      <c r="BB23" s="1103"/>
      <c r="BC23" s="1103"/>
      <c r="BD23" s="1104"/>
      <c r="BE23" s="233"/>
      <c r="BF23" s="233"/>
      <c r="BG23" s="233"/>
      <c r="BH23" s="233"/>
      <c r="BI23" s="233"/>
      <c r="BJ23" s="233"/>
      <c r="BK23" s="233"/>
      <c r="BL23" s="233"/>
      <c r="BM23" s="233"/>
      <c r="BN23" s="233"/>
      <c r="BO23" s="233"/>
      <c r="BP23" s="233"/>
      <c r="BQ23" s="238">
        <v>17</v>
      </c>
      <c r="BR23" s="239"/>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15">
      <c r="A24" s="1098" t="s">
        <v>392</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ht="26.25" customHeight="1" thickBot="1" x14ac:dyDescent="0.2">
      <c r="A25" s="1097" t="s">
        <v>393</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30"/>
    </row>
    <row r="26" spans="1:131" ht="26.25" customHeight="1" x14ac:dyDescent="0.15">
      <c r="A26" s="1033" t="s">
        <v>370</v>
      </c>
      <c r="B26" s="1034"/>
      <c r="C26" s="1034"/>
      <c r="D26" s="1034"/>
      <c r="E26" s="1034"/>
      <c r="F26" s="1034"/>
      <c r="G26" s="1034"/>
      <c r="H26" s="1034"/>
      <c r="I26" s="1034"/>
      <c r="J26" s="1034"/>
      <c r="K26" s="1034"/>
      <c r="L26" s="1034"/>
      <c r="M26" s="1034"/>
      <c r="N26" s="1034"/>
      <c r="O26" s="1034"/>
      <c r="P26" s="1035"/>
      <c r="Q26" s="1039" t="s">
        <v>394</v>
      </c>
      <c r="R26" s="1040"/>
      <c r="S26" s="1040"/>
      <c r="T26" s="1040"/>
      <c r="U26" s="1041"/>
      <c r="V26" s="1039" t="s">
        <v>395</v>
      </c>
      <c r="W26" s="1040"/>
      <c r="X26" s="1040"/>
      <c r="Y26" s="1040"/>
      <c r="Z26" s="1041"/>
      <c r="AA26" s="1039" t="s">
        <v>396</v>
      </c>
      <c r="AB26" s="1040"/>
      <c r="AC26" s="1040"/>
      <c r="AD26" s="1040"/>
      <c r="AE26" s="1040"/>
      <c r="AF26" s="1093" t="s">
        <v>397</v>
      </c>
      <c r="AG26" s="1046"/>
      <c r="AH26" s="1046"/>
      <c r="AI26" s="1046"/>
      <c r="AJ26" s="1094"/>
      <c r="AK26" s="1040" t="s">
        <v>398</v>
      </c>
      <c r="AL26" s="1040"/>
      <c r="AM26" s="1040"/>
      <c r="AN26" s="1040"/>
      <c r="AO26" s="1041"/>
      <c r="AP26" s="1039" t="s">
        <v>399</v>
      </c>
      <c r="AQ26" s="1040"/>
      <c r="AR26" s="1040"/>
      <c r="AS26" s="1040"/>
      <c r="AT26" s="1041"/>
      <c r="AU26" s="1039" t="s">
        <v>400</v>
      </c>
      <c r="AV26" s="1040"/>
      <c r="AW26" s="1040"/>
      <c r="AX26" s="1040"/>
      <c r="AY26" s="1041"/>
      <c r="AZ26" s="1039" t="s">
        <v>401</v>
      </c>
      <c r="BA26" s="1040"/>
      <c r="BB26" s="1040"/>
      <c r="BC26" s="1040"/>
      <c r="BD26" s="1041"/>
      <c r="BE26" s="1039" t="s">
        <v>377</v>
      </c>
      <c r="BF26" s="1040"/>
      <c r="BG26" s="1040"/>
      <c r="BH26" s="1040"/>
      <c r="BI26" s="1053"/>
      <c r="BJ26" s="232"/>
      <c r="BK26" s="232"/>
      <c r="BL26" s="232"/>
      <c r="BM26" s="232"/>
      <c r="BN26" s="232"/>
      <c r="BO26" s="241"/>
      <c r="BP26" s="241"/>
      <c r="BQ26" s="238">
        <v>20</v>
      </c>
      <c r="BR26" s="239"/>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30"/>
    </row>
    <row r="27" spans="1:13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2"/>
      <c r="BK27" s="232"/>
      <c r="BL27" s="232"/>
      <c r="BM27" s="232"/>
      <c r="BN27" s="232"/>
      <c r="BO27" s="241"/>
      <c r="BP27" s="241"/>
      <c r="BQ27" s="238">
        <v>21</v>
      </c>
      <c r="BR27" s="239"/>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30"/>
    </row>
    <row r="28" spans="1:131" ht="26.25" customHeight="1" thickTop="1" x14ac:dyDescent="0.15">
      <c r="A28" s="242">
        <v>1</v>
      </c>
      <c r="B28" s="1085" t="s">
        <v>402</v>
      </c>
      <c r="C28" s="1086"/>
      <c r="D28" s="1086"/>
      <c r="E28" s="1086"/>
      <c r="F28" s="1086"/>
      <c r="G28" s="1086"/>
      <c r="H28" s="1086"/>
      <c r="I28" s="1086"/>
      <c r="J28" s="1086"/>
      <c r="K28" s="1086"/>
      <c r="L28" s="1086"/>
      <c r="M28" s="1086"/>
      <c r="N28" s="1086"/>
      <c r="O28" s="1086"/>
      <c r="P28" s="1087"/>
      <c r="Q28" s="1088">
        <v>5818</v>
      </c>
      <c r="R28" s="1089"/>
      <c r="S28" s="1089"/>
      <c r="T28" s="1089"/>
      <c r="U28" s="1089"/>
      <c r="V28" s="1089">
        <v>5792</v>
      </c>
      <c r="W28" s="1089"/>
      <c r="X28" s="1089"/>
      <c r="Y28" s="1089"/>
      <c r="Z28" s="1089"/>
      <c r="AA28" s="1089">
        <v>26</v>
      </c>
      <c r="AB28" s="1089"/>
      <c r="AC28" s="1089"/>
      <c r="AD28" s="1089"/>
      <c r="AE28" s="1090"/>
      <c r="AF28" s="1091">
        <v>26</v>
      </c>
      <c r="AG28" s="1089"/>
      <c r="AH28" s="1089"/>
      <c r="AI28" s="1089"/>
      <c r="AJ28" s="1092"/>
      <c r="AK28" s="1080">
        <v>588</v>
      </c>
      <c r="AL28" s="1081"/>
      <c r="AM28" s="1081"/>
      <c r="AN28" s="1081"/>
      <c r="AO28" s="1081"/>
      <c r="AP28" s="1081" t="s">
        <v>601</v>
      </c>
      <c r="AQ28" s="1081"/>
      <c r="AR28" s="1081"/>
      <c r="AS28" s="1081"/>
      <c r="AT28" s="1081"/>
      <c r="AU28" s="1081" t="s">
        <v>601</v>
      </c>
      <c r="AV28" s="1081"/>
      <c r="AW28" s="1081"/>
      <c r="AX28" s="1081"/>
      <c r="AY28" s="1081"/>
      <c r="AZ28" s="1082" t="s">
        <v>601</v>
      </c>
      <c r="BA28" s="1082"/>
      <c r="BB28" s="1082"/>
      <c r="BC28" s="1082"/>
      <c r="BD28" s="1082"/>
      <c r="BE28" s="1083"/>
      <c r="BF28" s="1083"/>
      <c r="BG28" s="1083"/>
      <c r="BH28" s="1083"/>
      <c r="BI28" s="1084"/>
      <c r="BJ28" s="232"/>
      <c r="BK28" s="232"/>
      <c r="BL28" s="232"/>
      <c r="BM28" s="232"/>
      <c r="BN28" s="232"/>
      <c r="BO28" s="241"/>
      <c r="BP28" s="241"/>
      <c r="BQ28" s="238">
        <v>22</v>
      </c>
      <c r="BR28" s="239"/>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30"/>
    </row>
    <row r="29" spans="1:131" ht="26.25" customHeight="1" x14ac:dyDescent="0.15">
      <c r="A29" s="242">
        <v>2</v>
      </c>
      <c r="B29" s="1068" t="s">
        <v>403</v>
      </c>
      <c r="C29" s="1069"/>
      <c r="D29" s="1069"/>
      <c r="E29" s="1069"/>
      <c r="F29" s="1069"/>
      <c r="G29" s="1069"/>
      <c r="H29" s="1069"/>
      <c r="I29" s="1069"/>
      <c r="J29" s="1069"/>
      <c r="K29" s="1069"/>
      <c r="L29" s="1069"/>
      <c r="M29" s="1069"/>
      <c r="N29" s="1069"/>
      <c r="O29" s="1069"/>
      <c r="P29" s="1070"/>
      <c r="Q29" s="1076">
        <v>238</v>
      </c>
      <c r="R29" s="1077"/>
      <c r="S29" s="1077"/>
      <c r="T29" s="1077"/>
      <c r="U29" s="1077"/>
      <c r="V29" s="1077">
        <v>238</v>
      </c>
      <c r="W29" s="1077"/>
      <c r="X29" s="1077"/>
      <c r="Y29" s="1077"/>
      <c r="Z29" s="1077"/>
      <c r="AA29" s="1077" t="s">
        <v>601</v>
      </c>
      <c r="AB29" s="1077"/>
      <c r="AC29" s="1077"/>
      <c r="AD29" s="1077"/>
      <c r="AE29" s="1078"/>
      <c r="AF29" s="1073" t="s">
        <v>391</v>
      </c>
      <c r="AG29" s="1074"/>
      <c r="AH29" s="1074"/>
      <c r="AI29" s="1074"/>
      <c r="AJ29" s="1075"/>
      <c r="AK29" s="1018">
        <v>77</v>
      </c>
      <c r="AL29" s="1009"/>
      <c r="AM29" s="1009"/>
      <c r="AN29" s="1009"/>
      <c r="AO29" s="1009"/>
      <c r="AP29" s="1009" t="s">
        <v>601</v>
      </c>
      <c r="AQ29" s="1009"/>
      <c r="AR29" s="1009"/>
      <c r="AS29" s="1009"/>
      <c r="AT29" s="1009"/>
      <c r="AU29" s="1009" t="s">
        <v>601</v>
      </c>
      <c r="AV29" s="1009"/>
      <c r="AW29" s="1009"/>
      <c r="AX29" s="1009"/>
      <c r="AY29" s="1009"/>
      <c r="AZ29" s="1079" t="s">
        <v>601</v>
      </c>
      <c r="BA29" s="1079"/>
      <c r="BB29" s="1079"/>
      <c r="BC29" s="1079"/>
      <c r="BD29" s="1079"/>
      <c r="BE29" s="1010"/>
      <c r="BF29" s="1010"/>
      <c r="BG29" s="1010"/>
      <c r="BH29" s="1010"/>
      <c r="BI29" s="1011"/>
      <c r="BJ29" s="232"/>
      <c r="BK29" s="232"/>
      <c r="BL29" s="232"/>
      <c r="BM29" s="232"/>
      <c r="BN29" s="232"/>
      <c r="BO29" s="241"/>
      <c r="BP29" s="241"/>
      <c r="BQ29" s="238">
        <v>23</v>
      </c>
      <c r="BR29" s="239"/>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30"/>
    </row>
    <row r="30" spans="1:131" ht="26.25" customHeight="1" x14ac:dyDescent="0.15">
      <c r="A30" s="242">
        <v>3</v>
      </c>
      <c r="B30" s="1068" t="s">
        <v>404</v>
      </c>
      <c r="C30" s="1069"/>
      <c r="D30" s="1069"/>
      <c r="E30" s="1069"/>
      <c r="F30" s="1069"/>
      <c r="G30" s="1069"/>
      <c r="H30" s="1069"/>
      <c r="I30" s="1069"/>
      <c r="J30" s="1069"/>
      <c r="K30" s="1069"/>
      <c r="L30" s="1069"/>
      <c r="M30" s="1069"/>
      <c r="N30" s="1069"/>
      <c r="O30" s="1069"/>
      <c r="P30" s="1070"/>
      <c r="Q30" s="1076">
        <v>25</v>
      </c>
      <c r="R30" s="1077"/>
      <c r="S30" s="1077"/>
      <c r="T30" s="1077"/>
      <c r="U30" s="1077"/>
      <c r="V30" s="1077">
        <v>21</v>
      </c>
      <c r="W30" s="1077"/>
      <c r="X30" s="1077"/>
      <c r="Y30" s="1077"/>
      <c r="Z30" s="1077"/>
      <c r="AA30" s="1077">
        <v>4</v>
      </c>
      <c r="AB30" s="1077"/>
      <c r="AC30" s="1077"/>
      <c r="AD30" s="1077"/>
      <c r="AE30" s="1078"/>
      <c r="AF30" s="1073">
        <v>4</v>
      </c>
      <c r="AG30" s="1074"/>
      <c r="AH30" s="1074"/>
      <c r="AI30" s="1074"/>
      <c r="AJ30" s="1075"/>
      <c r="AK30" s="1018">
        <v>0</v>
      </c>
      <c r="AL30" s="1009"/>
      <c r="AM30" s="1009"/>
      <c r="AN30" s="1009"/>
      <c r="AO30" s="1009"/>
      <c r="AP30" s="1009" t="s">
        <v>601</v>
      </c>
      <c r="AQ30" s="1009"/>
      <c r="AR30" s="1009"/>
      <c r="AS30" s="1009"/>
      <c r="AT30" s="1009"/>
      <c r="AU30" s="1009" t="s">
        <v>601</v>
      </c>
      <c r="AV30" s="1009"/>
      <c r="AW30" s="1009"/>
      <c r="AX30" s="1009"/>
      <c r="AY30" s="1009"/>
      <c r="AZ30" s="1079" t="s">
        <v>601</v>
      </c>
      <c r="BA30" s="1079"/>
      <c r="BB30" s="1079"/>
      <c r="BC30" s="1079"/>
      <c r="BD30" s="1079"/>
      <c r="BE30" s="1010"/>
      <c r="BF30" s="1010"/>
      <c r="BG30" s="1010"/>
      <c r="BH30" s="1010"/>
      <c r="BI30" s="1011"/>
      <c r="BJ30" s="232"/>
      <c r="BK30" s="232"/>
      <c r="BL30" s="232"/>
      <c r="BM30" s="232"/>
      <c r="BN30" s="232"/>
      <c r="BO30" s="241"/>
      <c r="BP30" s="241"/>
      <c r="BQ30" s="238">
        <v>24</v>
      </c>
      <c r="BR30" s="239"/>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30"/>
    </row>
    <row r="31" spans="1:131" ht="26.25" customHeight="1" x14ac:dyDescent="0.15">
      <c r="A31" s="242">
        <v>4</v>
      </c>
      <c r="B31" s="1068" t="s">
        <v>405</v>
      </c>
      <c r="C31" s="1069"/>
      <c r="D31" s="1069"/>
      <c r="E31" s="1069"/>
      <c r="F31" s="1069"/>
      <c r="G31" s="1069"/>
      <c r="H31" s="1069"/>
      <c r="I31" s="1069"/>
      <c r="J31" s="1069"/>
      <c r="K31" s="1069"/>
      <c r="L31" s="1069"/>
      <c r="M31" s="1069"/>
      <c r="N31" s="1069"/>
      <c r="O31" s="1069"/>
      <c r="P31" s="1070"/>
      <c r="Q31" s="1076">
        <v>937</v>
      </c>
      <c r="R31" s="1077"/>
      <c r="S31" s="1077"/>
      <c r="T31" s="1077"/>
      <c r="U31" s="1077"/>
      <c r="V31" s="1077">
        <v>915</v>
      </c>
      <c r="W31" s="1077"/>
      <c r="X31" s="1077"/>
      <c r="Y31" s="1077"/>
      <c r="Z31" s="1077"/>
      <c r="AA31" s="1077">
        <v>22</v>
      </c>
      <c r="AB31" s="1077"/>
      <c r="AC31" s="1077"/>
      <c r="AD31" s="1077"/>
      <c r="AE31" s="1078"/>
      <c r="AF31" s="1073">
        <v>22</v>
      </c>
      <c r="AG31" s="1074"/>
      <c r="AH31" s="1074"/>
      <c r="AI31" s="1074"/>
      <c r="AJ31" s="1075"/>
      <c r="AK31" s="1018">
        <v>268</v>
      </c>
      <c r="AL31" s="1009"/>
      <c r="AM31" s="1009"/>
      <c r="AN31" s="1009"/>
      <c r="AO31" s="1009"/>
      <c r="AP31" s="1009" t="s">
        <v>601</v>
      </c>
      <c r="AQ31" s="1009"/>
      <c r="AR31" s="1009"/>
      <c r="AS31" s="1009"/>
      <c r="AT31" s="1009"/>
      <c r="AU31" s="1009" t="s">
        <v>601</v>
      </c>
      <c r="AV31" s="1009"/>
      <c r="AW31" s="1009"/>
      <c r="AX31" s="1009"/>
      <c r="AY31" s="1009"/>
      <c r="AZ31" s="1079" t="s">
        <v>601</v>
      </c>
      <c r="BA31" s="1079"/>
      <c r="BB31" s="1079"/>
      <c r="BC31" s="1079"/>
      <c r="BD31" s="1079"/>
      <c r="BE31" s="1010"/>
      <c r="BF31" s="1010"/>
      <c r="BG31" s="1010"/>
      <c r="BH31" s="1010"/>
      <c r="BI31" s="1011"/>
      <c r="BJ31" s="232"/>
      <c r="BK31" s="232"/>
      <c r="BL31" s="232"/>
      <c r="BM31" s="232"/>
      <c r="BN31" s="232"/>
      <c r="BO31" s="241"/>
      <c r="BP31" s="241"/>
      <c r="BQ31" s="238">
        <v>25</v>
      </c>
      <c r="BR31" s="239"/>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30"/>
    </row>
    <row r="32" spans="1:131" ht="26.25" customHeight="1" x14ac:dyDescent="0.15">
      <c r="A32" s="242">
        <v>5</v>
      </c>
      <c r="B32" s="1068" t="s">
        <v>406</v>
      </c>
      <c r="C32" s="1069"/>
      <c r="D32" s="1069"/>
      <c r="E32" s="1069"/>
      <c r="F32" s="1069"/>
      <c r="G32" s="1069"/>
      <c r="H32" s="1069"/>
      <c r="I32" s="1069"/>
      <c r="J32" s="1069"/>
      <c r="K32" s="1069"/>
      <c r="L32" s="1069"/>
      <c r="M32" s="1069"/>
      <c r="N32" s="1069"/>
      <c r="O32" s="1069"/>
      <c r="P32" s="1070"/>
      <c r="Q32" s="1076">
        <v>1851</v>
      </c>
      <c r="R32" s="1077"/>
      <c r="S32" s="1077"/>
      <c r="T32" s="1077"/>
      <c r="U32" s="1077"/>
      <c r="V32" s="1077">
        <v>1676</v>
      </c>
      <c r="W32" s="1077"/>
      <c r="X32" s="1077"/>
      <c r="Y32" s="1077"/>
      <c r="Z32" s="1077"/>
      <c r="AA32" s="1077">
        <v>174</v>
      </c>
      <c r="AB32" s="1077"/>
      <c r="AC32" s="1077"/>
      <c r="AD32" s="1077"/>
      <c r="AE32" s="1078"/>
      <c r="AF32" s="1073">
        <v>1236</v>
      </c>
      <c r="AG32" s="1074"/>
      <c r="AH32" s="1074"/>
      <c r="AI32" s="1074"/>
      <c r="AJ32" s="1075"/>
      <c r="AK32" s="1018">
        <v>551</v>
      </c>
      <c r="AL32" s="1009"/>
      <c r="AM32" s="1009"/>
      <c r="AN32" s="1009"/>
      <c r="AO32" s="1009"/>
      <c r="AP32" s="1009">
        <v>7647</v>
      </c>
      <c r="AQ32" s="1009"/>
      <c r="AR32" s="1009"/>
      <c r="AS32" s="1009"/>
      <c r="AT32" s="1009"/>
      <c r="AU32" s="1009">
        <v>4068</v>
      </c>
      <c r="AV32" s="1009"/>
      <c r="AW32" s="1009"/>
      <c r="AX32" s="1009"/>
      <c r="AY32" s="1009"/>
      <c r="AZ32" s="1079" t="s">
        <v>601</v>
      </c>
      <c r="BA32" s="1079"/>
      <c r="BB32" s="1079"/>
      <c r="BC32" s="1079"/>
      <c r="BD32" s="1079"/>
      <c r="BE32" s="1010" t="s">
        <v>407</v>
      </c>
      <c r="BF32" s="1010"/>
      <c r="BG32" s="1010"/>
      <c r="BH32" s="1010"/>
      <c r="BI32" s="1011"/>
      <c r="BJ32" s="232"/>
      <c r="BK32" s="232"/>
      <c r="BL32" s="232"/>
      <c r="BM32" s="232"/>
      <c r="BN32" s="232"/>
      <c r="BO32" s="241"/>
      <c r="BP32" s="241"/>
      <c r="BQ32" s="238">
        <v>26</v>
      </c>
      <c r="BR32" s="239"/>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30"/>
    </row>
    <row r="33" spans="1:131" ht="26.25" customHeight="1" x14ac:dyDescent="0.15">
      <c r="A33" s="242">
        <v>6</v>
      </c>
      <c r="B33" s="1068" t="s">
        <v>408</v>
      </c>
      <c r="C33" s="1069"/>
      <c r="D33" s="1069"/>
      <c r="E33" s="1069"/>
      <c r="F33" s="1069"/>
      <c r="G33" s="1069"/>
      <c r="H33" s="1069"/>
      <c r="I33" s="1069"/>
      <c r="J33" s="1069"/>
      <c r="K33" s="1069"/>
      <c r="L33" s="1069"/>
      <c r="M33" s="1069"/>
      <c r="N33" s="1069"/>
      <c r="O33" s="1069"/>
      <c r="P33" s="1070"/>
      <c r="Q33" s="1076">
        <v>126</v>
      </c>
      <c r="R33" s="1077"/>
      <c r="S33" s="1077"/>
      <c r="T33" s="1077"/>
      <c r="U33" s="1077"/>
      <c r="V33" s="1077">
        <v>116</v>
      </c>
      <c r="W33" s="1077"/>
      <c r="X33" s="1077"/>
      <c r="Y33" s="1077"/>
      <c r="Z33" s="1077"/>
      <c r="AA33" s="1077">
        <v>9</v>
      </c>
      <c r="AB33" s="1077"/>
      <c r="AC33" s="1077"/>
      <c r="AD33" s="1077"/>
      <c r="AE33" s="1078"/>
      <c r="AF33" s="1073">
        <v>363</v>
      </c>
      <c r="AG33" s="1074"/>
      <c r="AH33" s="1074"/>
      <c r="AI33" s="1074"/>
      <c r="AJ33" s="1075"/>
      <c r="AK33" s="1018">
        <v>0</v>
      </c>
      <c r="AL33" s="1009"/>
      <c r="AM33" s="1009"/>
      <c r="AN33" s="1009"/>
      <c r="AO33" s="1009"/>
      <c r="AP33" s="1009">
        <v>3</v>
      </c>
      <c r="AQ33" s="1009"/>
      <c r="AR33" s="1009"/>
      <c r="AS33" s="1009"/>
      <c r="AT33" s="1009"/>
      <c r="AU33" s="1009">
        <v>0</v>
      </c>
      <c r="AV33" s="1009"/>
      <c r="AW33" s="1009"/>
      <c r="AX33" s="1009"/>
      <c r="AY33" s="1009"/>
      <c r="AZ33" s="1079" t="s">
        <v>601</v>
      </c>
      <c r="BA33" s="1079"/>
      <c r="BB33" s="1079"/>
      <c r="BC33" s="1079"/>
      <c r="BD33" s="1079"/>
      <c r="BE33" s="1010" t="s">
        <v>407</v>
      </c>
      <c r="BF33" s="1010"/>
      <c r="BG33" s="1010"/>
      <c r="BH33" s="1010"/>
      <c r="BI33" s="1011"/>
      <c r="BJ33" s="232"/>
      <c r="BK33" s="232"/>
      <c r="BL33" s="232"/>
      <c r="BM33" s="232"/>
      <c r="BN33" s="232"/>
      <c r="BO33" s="241"/>
      <c r="BP33" s="241"/>
      <c r="BQ33" s="238">
        <v>27</v>
      </c>
      <c r="BR33" s="239"/>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30"/>
    </row>
    <row r="34" spans="1:131" ht="26.25" customHeight="1" x14ac:dyDescent="0.15">
      <c r="A34" s="242">
        <v>7</v>
      </c>
      <c r="B34" s="1068" t="s">
        <v>409</v>
      </c>
      <c r="C34" s="1069"/>
      <c r="D34" s="1069"/>
      <c r="E34" s="1069"/>
      <c r="F34" s="1069"/>
      <c r="G34" s="1069"/>
      <c r="H34" s="1069"/>
      <c r="I34" s="1069"/>
      <c r="J34" s="1069"/>
      <c r="K34" s="1069"/>
      <c r="L34" s="1069"/>
      <c r="M34" s="1069"/>
      <c r="N34" s="1069"/>
      <c r="O34" s="1069"/>
      <c r="P34" s="1070"/>
      <c r="Q34" s="1076">
        <v>488</v>
      </c>
      <c r="R34" s="1077"/>
      <c r="S34" s="1077"/>
      <c r="T34" s="1077"/>
      <c r="U34" s="1077"/>
      <c r="V34" s="1077">
        <v>488</v>
      </c>
      <c r="W34" s="1077"/>
      <c r="X34" s="1077"/>
      <c r="Y34" s="1077"/>
      <c r="Z34" s="1077"/>
      <c r="AA34" s="1077">
        <v>0</v>
      </c>
      <c r="AB34" s="1077"/>
      <c r="AC34" s="1077"/>
      <c r="AD34" s="1077"/>
      <c r="AE34" s="1078"/>
      <c r="AF34" s="1073">
        <v>22</v>
      </c>
      <c r="AG34" s="1074"/>
      <c r="AH34" s="1074"/>
      <c r="AI34" s="1074"/>
      <c r="AJ34" s="1075"/>
      <c r="AK34" s="1018">
        <v>417</v>
      </c>
      <c r="AL34" s="1009"/>
      <c r="AM34" s="1009"/>
      <c r="AN34" s="1009"/>
      <c r="AO34" s="1009"/>
      <c r="AP34" s="1009">
        <v>3722</v>
      </c>
      <c r="AQ34" s="1009"/>
      <c r="AR34" s="1009"/>
      <c r="AS34" s="1009"/>
      <c r="AT34" s="1009"/>
      <c r="AU34" s="1009">
        <v>3130</v>
      </c>
      <c r="AV34" s="1009"/>
      <c r="AW34" s="1009"/>
      <c r="AX34" s="1009"/>
      <c r="AY34" s="1009"/>
      <c r="AZ34" s="1079" t="s">
        <v>601</v>
      </c>
      <c r="BA34" s="1079"/>
      <c r="BB34" s="1079"/>
      <c r="BC34" s="1079"/>
      <c r="BD34" s="1079"/>
      <c r="BE34" s="1010" t="s">
        <v>407</v>
      </c>
      <c r="BF34" s="1010"/>
      <c r="BG34" s="1010"/>
      <c r="BH34" s="1010"/>
      <c r="BI34" s="1011"/>
      <c r="BJ34" s="232"/>
      <c r="BK34" s="232"/>
      <c r="BL34" s="232"/>
      <c r="BM34" s="232"/>
      <c r="BN34" s="232"/>
      <c r="BO34" s="241"/>
      <c r="BP34" s="241"/>
      <c r="BQ34" s="238">
        <v>28</v>
      </c>
      <c r="BR34" s="239"/>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30"/>
    </row>
    <row r="35" spans="1:131" ht="26.25" customHeight="1" x14ac:dyDescent="0.15">
      <c r="A35" s="242">
        <v>8</v>
      </c>
      <c r="B35" s="1068" t="s">
        <v>410</v>
      </c>
      <c r="C35" s="1069"/>
      <c r="D35" s="1069"/>
      <c r="E35" s="1069"/>
      <c r="F35" s="1069"/>
      <c r="G35" s="1069"/>
      <c r="H35" s="1069"/>
      <c r="I35" s="1069"/>
      <c r="J35" s="1069"/>
      <c r="K35" s="1069"/>
      <c r="L35" s="1069"/>
      <c r="M35" s="1069"/>
      <c r="N35" s="1069"/>
      <c r="O35" s="1069"/>
      <c r="P35" s="1070"/>
      <c r="Q35" s="1076">
        <v>616</v>
      </c>
      <c r="R35" s="1077"/>
      <c r="S35" s="1077"/>
      <c r="T35" s="1077"/>
      <c r="U35" s="1077"/>
      <c r="V35" s="1077">
        <v>616</v>
      </c>
      <c r="W35" s="1077"/>
      <c r="X35" s="1077"/>
      <c r="Y35" s="1077"/>
      <c r="Z35" s="1077"/>
      <c r="AA35" s="1077">
        <v>0</v>
      </c>
      <c r="AB35" s="1077"/>
      <c r="AC35" s="1077"/>
      <c r="AD35" s="1077"/>
      <c r="AE35" s="1078"/>
      <c r="AF35" s="1073">
        <v>0</v>
      </c>
      <c r="AG35" s="1074"/>
      <c r="AH35" s="1074"/>
      <c r="AI35" s="1074"/>
      <c r="AJ35" s="1075"/>
      <c r="AK35" s="1018">
        <v>396</v>
      </c>
      <c r="AL35" s="1009"/>
      <c r="AM35" s="1009"/>
      <c r="AN35" s="1009"/>
      <c r="AO35" s="1009"/>
      <c r="AP35" s="1009">
        <v>2810</v>
      </c>
      <c r="AQ35" s="1009"/>
      <c r="AR35" s="1009"/>
      <c r="AS35" s="1009"/>
      <c r="AT35" s="1009"/>
      <c r="AU35" s="1009">
        <v>2805</v>
      </c>
      <c r="AV35" s="1009"/>
      <c r="AW35" s="1009"/>
      <c r="AX35" s="1009"/>
      <c r="AY35" s="1009"/>
      <c r="AZ35" s="1079" t="s">
        <v>601</v>
      </c>
      <c r="BA35" s="1079"/>
      <c r="BB35" s="1079"/>
      <c r="BC35" s="1079"/>
      <c r="BD35" s="1079"/>
      <c r="BE35" s="1010" t="s">
        <v>411</v>
      </c>
      <c r="BF35" s="1010"/>
      <c r="BG35" s="1010"/>
      <c r="BH35" s="1010"/>
      <c r="BI35" s="1011"/>
      <c r="BJ35" s="232"/>
      <c r="BK35" s="232"/>
      <c r="BL35" s="232"/>
      <c r="BM35" s="232"/>
      <c r="BN35" s="232"/>
      <c r="BO35" s="241"/>
      <c r="BP35" s="241"/>
      <c r="BQ35" s="238">
        <v>29</v>
      </c>
      <c r="BR35" s="239"/>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30"/>
    </row>
    <row r="36" spans="1:131" ht="26.25" customHeight="1" x14ac:dyDescent="0.15">
      <c r="A36" s="242">
        <v>9</v>
      </c>
      <c r="B36" s="1068" t="s">
        <v>412</v>
      </c>
      <c r="C36" s="1069"/>
      <c r="D36" s="1069"/>
      <c r="E36" s="1069"/>
      <c r="F36" s="1069"/>
      <c r="G36" s="1069"/>
      <c r="H36" s="1069"/>
      <c r="I36" s="1069"/>
      <c r="J36" s="1069"/>
      <c r="K36" s="1069"/>
      <c r="L36" s="1069"/>
      <c r="M36" s="1069"/>
      <c r="N36" s="1069"/>
      <c r="O36" s="1069"/>
      <c r="P36" s="1070"/>
      <c r="Q36" s="1076">
        <v>32</v>
      </c>
      <c r="R36" s="1077"/>
      <c r="S36" s="1077"/>
      <c r="T36" s="1077"/>
      <c r="U36" s="1077"/>
      <c r="V36" s="1077">
        <v>32</v>
      </c>
      <c r="W36" s="1077"/>
      <c r="X36" s="1077"/>
      <c r="Y36" s="1077"/>
      <c r="Z36" s="1077"/>
      <c r="AA36" s="1077">
        <v>0</v>
      </c>
      <c r="AB36" s="1077"/>
      <c r="AC36" s="1077"/>
      <c r="AD36" s="1077"/>
      <c r="AE36" s="1078"/>
      <c r="AF36" s="1073">
        <v>0</v>
      </c>
      <c r="AG36" s="1074"/>
      <c r="AH36" s="1074"/>
      <c r="AI36" s="1074"/>
      <c r="AJ36" s="1075"/>
      <c r="AK36" s="1018">
        <v>27</v>
      </c>
      <c r="AL36" s="1009"/>
      <c r="AM36" s="1009"/>
      <c r="AN36" s="1009"/>
      <c r="AO36" s="1009"/>
      <c r="AP36" s="1009">
        <v>129</v>
      </c>
      <c r="AQ36" s="1009"/>
      <c r="AR36" s="1009"/>
      <c r="AS36" s="1009"/>
      <c r="AT36" s="1009"/>
      <c r="AU36" s="1009">
        <v>128</v>
      </c>
      <c r="AV36" s="1009"/>
      <c r="AW36" s="1009"/>
      <c r="AX36" s="1009"/>
      <c r="AY36" s="1009"/>
      <c r="AZ36" s="1079" t="s">
        <v>601</v>
      </c>
      <c r="BA36" s="1079"/>
      <c r="BB36" s="1079"/>
      <c r="BC36" s="1079"/>
      <c r="BD36" s="1079"/>
      <c r="BE36" s="1010" t="s">
        <v>411</v>
      </c>
      <c r="BF36" s="1010"/>
      <c r="BG36" s="1010"/>
      <c r="BH36" s="1010"/>
      <c r="BI36" s="1011"/>
      <c r="BJ36" s="232"/>
      <c r="BK36" s="232"/>
      <c r="BL36" s="232"/>
      <c r="BM36" s="232"/>
      <c r="BN36" s="232"/>
      <c r="BO36" s="241"/>
      <c r="BP36" s="241"/>
      <c r="BQ36" s="238">
        <v>30</v>
      </c>
      <c r="BR36" s="239"/>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30"/>
    </row>
    <row r="37" spans="1:131" ht="26.25" customHeight="1" x14ac:dyDescent="0.15">
      <c r="A37" s="242">
        <v>10</v>
      </c>
      <c r="B37" s="1068" t="s">
        <v>413</v>
      </c>
      <c r="C37" s="1069"/>
      <c r="D37" s="1069"/>
      <c r="E37" s="1069"/>
      <c r="F37" s="1069"/>
      <c r="G37" s="1069"/>
      <c r="H37" s="1069"/>
      <c r="I37" s="1069"/>
      <c r="J37" s="1069"/>
      <c r="K37" s="1069"/>
      <c r="L37" s="1069"/>
      <c r="M37" s="1069"/>
      <c r="N37" s="1069"/>
      <c r="O37" s="1069"/>
      <c r="P37" s="1070"/>
      <c r="Q37" s="1076">
        <v>56</v>
      </c>
      <c r="R37" s="1077"/>
      <c r="S37" s="1077"/>
      <c r="T37" s="1077"/>
      <c r="U37" s="1077"/>
      <c r="V37" s="1077">
        <v>56</v>
      </c>
      <c r="W37" s="1077"/>
      <c r="X37" s="1077"/>
      <c r="Y37" s="1077"/>
      <c r="Z37" s="1077"/>
      <c r="AA37" s="1077">
        <v>0</v>
      </c>
      <c r="AB37" s="1077"/>
      <c r="AC37" s="1077"/>
      <c r="AD37" s="1077"/>
      <c r="AE37" s="1078"/>
      <c r="AF37" s="1073">
        <v>0</v>
      </c>
      <c r="AG37" s="1074"/>
      <c r="AH37" s="1074"/>
      <c r="AI37" s="1074"/>
      <c r="AJ37" s="1075"/>
      <c r="AK37" s="1018">
        <v>33</v>
      </c>
      <c r="AL37" s="1009"/>
      <c r="AM37" s="1009"/>
      <c r="AN37" s="1009"/>
      <c r="AO37" s="1009"/>
      <c r="AP37" s="1009">
        <v>132</v>
      </c>
      <c r="AQ37" s="1009"/>
      <c r="AR37" s="1009"/>
      <c r="AS37" s="1009"/>
      <c r="AT37" s="1009"/>
      <c r="AU37" s="1009">
        <v>132</v>
      </c>
      <c r="AV37" s="1009"/>
      <c r="AW37" s="1009"/>
      <c r="AX37" s="1009"/>
      <c r="AY37" s="1009"/>
      <c r="AZ37" s="1079" t="s">
        <v>601</v>
      </c>
      <c r="BA37" s="1079"/>
      <c r="BB37" s="1079"/>
      <c r="BC37" s="1079"/>
      <c r="BD37" s="1079"/>
      <c r="BE37" s="1010" t="s">
        <v>411</v>
      </c>
      <c r="BF37" s="1010"/>
      <c r="BG37" s="1010"/>
      <c r="BH37" s="1010"/>
      <c r="BI37" s="1011"/>
      <c r="BJ37" s="232"/>
      <c r="BK37" s="232"/>
      <c r="BL37" s="232"/>
      <c r="BM37" s="232"/>
      <c r="BN37" s="232"/>
      <c r="BO37" s="241"/>
      <c r="BP37" s="241"/>
      <c r="BQ37" s="238">
        <v>31</v>
      </c>
      <c r="BR37" s="239"/>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30"/>
    </row>
    <row r="38" spans="1:131" ht="26.25" customHeight="1" x14ac:dyDescent="0.15">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32"/>
      <c r="BK38" s="232"/>
      <c r="BL38" s="232"/>
      <c r="BM38" s="232"/>
      <c r="BN38" s="232"/>
      <c r="BO38" s="241"/>
      <c r="BP38" s="241"/>
      <c r="BQ38" s="238">
        <v>32</v>
      </c>
      <c r="BR38" s="239"/>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30"/>
    </row>
    <row r="39" spans="1:131" ht="26.25" customHeight="1" x14ac:dyDescent="0.15">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32"/>
      <c r="BK39" s="232"/>
      <c r="BL39" s="232"/>
      <c r="BM39" s="232"/>
      <c r="BN39" s="232"/>
      <c r="BO39" s="241"/>
      <c r="BP39" s="241"/>
      <c r="BQ39" s="238">
        <v>33</v>
      </c>
      <c r="BR39" s="239"/>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30"/>
    </row>
    <row r="40" spans="1:131" ht="26.25" customHeight="1" x14ac:dyDescent="0.15">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32"/>
      <c r="BK40" s="232"/>
      <c r="BL40" s="232"/>
      <c r="BM40" s="232"/>
      <c r="BN40" s="232"/>
      <c r="BO40" s="241"/>
      <c r="BP40" s="241"/>
      <c r="BQ40" s="238">
        <v>34</v>
      </c>
      <c r="BR40" s="239"/>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30"/>
    </row>
    <row r="41" spans="1:131" ht="26.25" customHeight="1" x14ac:dyDescent="0.15">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32"/>
      <c r="BK41" s="232"/>
      <c r="BL41" s="232"/>
      <c r="BM41" s="232"/>
      <c r="BN41" s="232"/>
      <c r="BO41" s="241"/>
      <c r="BP41" s="241"/>
      <c r="BQ41" s="238">
        <v>35</v>
      </c>
      <c r="BR41" s="239"/>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30"/>
    </row>
    <row r="42" spans="1:131" ht="26.25" customHeight="1" x14ac:dyDescent="0.15">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32"/>
      <c r="BK42" s="232"/>
      <c r="BL42" s="232"/>
      <c r="BM42" s="232"/>
      <c r="BN42" s="232"/>
      <c r="BO42" s="241"/>
      <c r="BP42" s="241"/>
      <c r="BQ42" s="238">
        <v>36</v>
      </c>
      <c r="BR42" s="239"/>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30"/>
    </row>
    <row r="43" spans="1:131" ht="26.25" customHeight="1" x14ac:dyDescent="0.15">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32"/>
      <c r="BK43" s="232"/>
      <c r="BL43" s="232"/>
      <c r="BM43" s="232"/>
      <c r="BN43" s="232"/>
      <c r="BO43" s="241"/>
      <c r="BP43" s="241"/>
      <c r="BQ43" s="238">
        <v>37</v>
      </c>
      <c r="BR43" s="239"/>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30"/>
    </row>
    <row r="44" spans="1:131" ht="26.25" customHeight="1" x14ac:dyDescent="0.15">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32"/>
      <c r="BK44" s="232"/>
      <c r="BL44" s="232"/>
      <c r="BM44" s="232"/>
      <c r="BN44" s="232"/>
      <c r="BO44" s="241"/>
      <c r="BP44" s="241"/>
      <c r="BQ44" s="238">
        <v>38</v>
      </c>
      <c r="BR44" s="239"/>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30"/>
    </row>
    <row r="45" spans="1:131" ht="26.25" customHeight="1" x14ac:dyDescent="0.15">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32"/>
      <c r="BK45" s="232"/>
      <c r="BL45" s="232"/>
      <c r="BM45" s="232"/>
      <c r="BN45" s="232"/>
      <c r="BO45" s="241"/>
      <c r="BP45" s="241"/>
      <c r="BQ45" s="238">
        <v>39</v>
      </c>
      <c r="BR45" s="239"/>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30"/>
    </row>
    <row r="46" spans="1:131" ht="26.25" customHeight="1" x14ac:dyDescent="0.15">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32"/>
      <c r="BK46" s="232"/>
      <c r="BL46" s="232"/>
      <c r="BM46" s="232"/>
      <c r="BN46" s="232"/>
      <c r="BO46" s="241"/>
      <c r="BP46" s="241"/>
      <c r="BQ46" s="238">
        <v>40</v>
      </c>
      <c r="BR46" s="239"/>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30"/>
    </row>
    <row r="47" spans="1:131" ht="26.25" customHeight="1" x14ac:dyDescent="0.15">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32"/>
      <c r="BK47" s="232"/>
      <c r="BL47" s="232"/>
      <c r="BM47" s="232"/>
      <c r="BN47" s="232"/>
      <c r="BO47" s="241"/>
      <c r="BP47" s="241"/>
      <c r="BQ47" s="238">
        <v>41</v>
      </c>
      <c r="BR47" s="239"/>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30"/>
    </row>
    <row r="48" spans="1:131" ht="26.25" customHeight="1" x14ac:dyDescent="0.15">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32"/>
      <c r="BK48" s="232"/>
      <c r="BL48" s="232"/>
      <c r="BM48" s="232"/>
      <c r="BN48" s="232"/>
      <c r="BO48" s="241"/>
      <c r="BP48" s="241"/>
      <c r="BQ48" s="238">
        <v>42</v>
      </c>
      <c r="BR48" s="239"/>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30"/>
    </row>
    <row r="49" spans="1:131" ht="26.25" customHeight="1" x14ac:dyDescent="0.15">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32"/>
      <c r="BK49" s="232"/>
      <c r="BL49" s="232"/>
      <c r="BM49" s="232"/>
      <c r="BN49" s="232"/>
      <c r="BO49" s="241"/>
      <c r="BP49" s="241"/>
      <c r="BQ49" s="238">
        <v>43</v>
      </c>
      <c r="BR49" s="239"/>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30"/>
    </row>
    <row r="50" spans="1:131" ht="26.25" customHeight="1" x14ac:dyDescent="0.15">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32"/>
      <c r="BK50" s="232"/>
      <c r="BL50" s="232"/>
      <c r="BM50" s="232"/>
      <c r="BN50" s="232"/>
      <c r="BO50" s="241"/>
      <c r="BP50" s="241"/>
      <c r="BQ50" s="238">
        <v>44</v>
      </c>
      <c r="BR50" s="239"/>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30"/>
    </row>
    <row r="51" spans="1:131" ht="26.25" customHeight="1" x14ac:dyDescent="0.15">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32"/>
      <c r="BK51" s="232"/>
      <c r="BL51" s="232"/>
      <c r="BM51" s="232"/>
      <c r="BN51" s="232"/>
      <c r="BO51" s="241"/>
      <c r="BP51" s="241"/>
      <c r="BQ51" s="238">
        <v>45</v>
      </c>
      <c r="BR51" s="239"/>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30"/>
    </row>
    <row r="52" spans="1:131" ht="26.25" customHeight="1" x14ac:dyDescent="0.15">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32"/>
      <c r="BK52" s="232"/>
      <c r="BL52" s="232"/>
      <c r="BM52" s="232"/>
      <c r="BN52" s="232"/>
      <c r="BO52" s="241"/>
      <c r="BP52" s="241"/>
      <c r="BQ52" s="238">
        <v>46</v>
      </c>
      <c r="BR52" s="239"/>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30"/>
    </row>
    <row r="53" spans="1:131" ht="26.25" customHeight="1" x14ac:dyDescent="0.15">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32"/>
      <c r="BK53" s="232"/>
      <c r="BL53" s="232"/>
      <c r="BM53" s="232"/>
      <c r="BN53" s="232"/>
      <c r="BO53" s="241"/>
      <c r="BP53" s="241"/>
      <c r="BQ53" s="238">
        <v>47</v>
      </c>
      <c r="BR53" s="239"/>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30"/>
    </row>
    <row r="54" spans="1:131" ht="26.25" customHeight="1" x14ac:dyDescent="0.15">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32"/>
      <c r="BK54" s="232"/>
      <c r="BL54" s="232"/>
      <c r="BM54" s="232"/>
      <c r="BN54" s="232"/>
      <c r="BO54" s="241"/>
      <c r="BP54" s="241"/>
      <c r="BQ54" s="238">
        <v>48</v>
      </c>
      <c r="BR54" s="239"/>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30"/>
    </row>
    <row r="55" spans="1:131" ht="26.25" customHeight="1" x14ac:dyDescent="0.15">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32"/>
      <c r="BK55" s="232"/>
      <c r="BL55" s="232"/>
      <c r="BM55" s="232"/>
      <c r="BN55" s="232"/>
      <c r="BO55" s="241"/>
      <c r="BP55" s="241"/>
      <c r="BQ55" s="238">
        <v>49</v>
      </c>
      <c r="BR55" s="239"/>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30"/>
    </row>
    <row r="56" spans="1:131" ht="26.25" customHeight="1" x14ac:dyDescent="0.15">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32"/>
      <c r="BK56" s="232"/>
      <c r="BL56" s="232"/>
      <c r="BM56" s="232"/>
      <c r="BN56" s="232"/>
      <c r="BO56" s="241"/>
      <c r="BP56" s="241"/>
      <c r="BQ56" s="238">
        <v>50</v>
      </c>
      <c r="BR56" s="239"/>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30"/>
    </row>
    <row r="57" spans="1:131" ht="26.25" customHeight="1" x14ac:dyDescent="0.15">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32"/>
      <c r="BK57" s="232"/>
      <c r="BL57" s="232"/>
      <c r="BM57" s="232"/>
      <c r="BN57" s="232"/>
      <c r="BO57" s="241"/>
      <c r="BP57" s="241"/>
      <c r="BQ57" s="238">
        <v>51</v>
      </c>
      <c r="BR57" s="239"/>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30"/>
    </row>
    <row r="58" spans="1:131" ht="26.25" customHeight="1" x14ac:dyDescent="0.15">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32"/>
      <c r="BK58" s="232"/>
      <c r="BL58" s="232"/>
      <c r="BM58" s="232"/>
      <c r="BN58" s="232"/>
      <c r="BO58" s="241"/>
      <c r="BP58" s="241"/>
      <c r="BQ58" s="238">
        <v>52</v>
      </c>
      <c r="BR58" s="239"/>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30"/>
    </row>
    <row r="59" spans="1:131" ht="26.25" customHeight="1" x14ac:dyDescent="0.15">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32"/>
      <c r="BK59" s="232"/>
      <c r="BL59" s="232"/>
      <c r="BM59" s="232"/>
      <c r="BN59" s="232"/>
      <c r="BO59" s="241"/>
      <c r="BP59" s="241"/>
      <c r="BQ59" s="238">
        <v>53</v>
      </c>
      <c r="BR59" s="239"/>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30"/>
    </row>
    <row r="60" spans="1:131" ht="26.25" customHeight="1" x14ac:dyDescent="0.15">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32"/>
      <c r="BK60" s="232"/>
      <c r="BL60" s="232"/>
      <c r="BM60" s="232"/>
      <c r="BN60" s="232"/>
      <c r="BO60" s="241"/>
      <c r="BP60" s="241"/>
      <c r="BQ60" s="238">
        <v>54</v>
      </c>
      <c r="BR60" s="239"/>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30"/>
    </row>
    <row r="61" spans="1:131" ht="26.25" customHeight="1" thickBot="1" x14ac:dyDescent="0.2">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32"/>
      <c r="BK61" s="232"/>
      <c r="BL61" s="232"/>
      <c r="BM61" s="232"/>
      <c r="BN61" s="232"/>
      <c r="BO61" s="241"/>
      <c r="BP61" s="241"/>
      <c r="BQ61" s="238">
        <v>55</v>
      </c>
      <c r="BR61" s="239"/>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30"/>
    </row>
    <row r="62" spans="1:131" ht="26.25" customHeight="1" x14ac:dyDescent="0.15">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414</v>
      </c>
      <c r="BK62" s="1066"/>
      <c r="BL62" s="1066"/>
      <c r="BM62" s="1066"/>
      <c r="BN62" s="1067"/>
      <c r="BO62" s="241"/>
      <c r="BP62" s="241"/>
      <c r="BQ62" s="238">
        <v>56</v>
      </c>
      <c r="BR62" s="239"/>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30"/>
    </row>
    <row r="63" spans="1:131" ht="26.25" customHeight="1" thickBot="1" x14ac:dyDescent="0.2">
      <c r="A63" s="240" t="s">
        <v>389</v>
      </c>
      <c r="B63" s="975" t="s">
        <v>415</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1672</v>
      </c>
      <c r="AG63" s="997"/>
      <c r="AH63" s="997"/>
      <c r="AI63" s="997"/>
      <c r="AJ63" s="1060"/>
      <c r="AK63" s="1061"/>
      <c r="AL63" s="1001"/>
      <c r="AM63" s="1001"/>
      <c r="AN63" s="1001"/>
      <c r="AO63" s="1001"/>
      <c r="AP63" s="997">
        <v>14443</v>
      </c>
      <c r="AQ63" s="997"/>
      <c r="AR63" s="997"/>
      <c r="AS63" s="997"/>
      <c r="AT63" s="997"/>
      <c r="AU63" s="997">
        <v>10263</v>
      </c>
      <c r="AV63" s="997"/>
      <c r="AW63" s="997"/>
      <c r="AX63" s="997"/>
      <c r="AY63" s="997"/>
      <c r="AZ63" s="1055"/>
      <c r="BA63" s="1055"/>
      <c r="BB63" s="1055"/>
      <c r="BC63" s="1055"/>
      <c r="BD63" s="1055"/>
      <c r="BE63" s="998"/>
      <c r="BF63" s="998"/>
      <c r="BG63" s="998"/>
      <c r="BH63" s="998"/>
      <c r="BI63" s="999"/>
      <c r="BJ63" s="1056" t="s">
        <v>416</v>
      </c>
      <c r="BK63" s="991"/>
      <c r="BL63" s="991"/>
      <c r="BM63" s="991"/>
      <c r="BN63" s="1057"/>
      <c r="BO63" s="241"/>
      <c r="BP63" s="241"/>
      <c r="BQ63" s="238">
        <v>57</v>
      </c>
      <c r="BR63" s="239"/>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30"/>
    </row>
    <row r="66" spans="1:131" ht="26.25" customHeight="1" x14ac:dyDescent="0.15">
      <c r="A66" s="1033" t="s">
        <v>418</v>
      </c>
      <c r="B66" s="1034"/>
      <c r="C66" s="1034"/>
      <c r="D66" s="1034"/>
      <c r="E66" s="1034"/>
      <c r="F66" s="1034"/>
      <c r="G66" s="1034"/>
      <c r="H66" s="1034"/>
      <c r="I66" s="1034"/>
      <c r="J66" s="1034"/>
      <c r="K66" s="1034"/>
      <c r="L66" s="1034"/>
      <c r="M66" s="1034"/>
      <c r="N66" s="1034"/>
      <c r="O66" s="1034"/>
      <c r="P66" s="1035"/>
      <c r="Q66" s="1039" t="s">
        <v>419</v>
      </c>
      <c r="R66" s="1040"/>
      <c r="S66" s="1040"/>
      <c r="T66" s="1040"/>
      <c r="U66" s="1041"/>
      <c r="V66" s="1039" t="s">
        <v>420</v>
      </c>
      <c r="W66" s="1040"/>
      <c r="X66" s="1040"/>
      <c r="Y66" s="1040"/>
      <c r="Z66" s="1041"/>
      <c r="AA66" s="1039" t="s">
        <v>421</v>
      </c>
      <c r="AB66" s="1040"/>
      <c r="AC66" s="1040"/>
      <c r="AD66" s="1040"/>
      <c r="AE66" s="1041"/>
      <c r="AF66" s="1045" t="s">
        <v>422</v>
      </c>
      <c r="AG66" s="1046"/>
      <c r="AH66" s="1046"/>
      <c r="AI66" s="1046"/>
      <c r="AJ66" s="1047"/>
      <c r="AK66" s="1039" t="s">
        <v>423</v>
      </c>
      <c r="AL66" s="1034"/>
      <c r="AM66" s="1034"/>
      <c r="AN66" s="1034"/>
      <c r="AO66" s="1035"/>
      <c r="AP66" s="1039" t="s">
        <v>399</v>
      </c>
      <c r="AQ66" s="1040"/>
      <c r="AR66" s="1040"/>
      <c r="AS66" s="1040"/>
      <c r="AT66" s="1041"/>
      <c r="AU66" s="1039" t="s">
        <v>424</v>
      </c>
      <c r="AV66" s="1040"/>
      <c r="AW66" s="1040"/>
      <c r="AX66" s="1040"/>
      <c r="AY66" s="1041"/>
      <c r="AZ66" s="1039" t="s">
        <v>377</v>
      </c>
      <c r="BA66" s="1040"/>
      <c r="BB66" s="1040"/>
      <c r="BC66" s="1040"/>
      <c r="BD66" s="1053"/>
      <c r="BE66" s="241"/>
      <c r="BF66" s="241"/>
      <c r="BG66" s="241"/>
      <c r="BH66" s="241"/>
      <c r="BI66" s="241"/>
      <c r="BJ66" s="241"/>
      <c r="BK66" s="241"/>
      <c r="BL66" s="241"/>
      <c r="BM66" s="241"/>
      <c r="BN66" s="241"/>
      <c r="BO66" s="241"/>
      <c r="BP66" s="241"/>
      <c r="BQ66" s="238">
        <v>60</v>
      </c>
      <c r="BR66" s="243"/>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30"/>
    </row>
    <row r="67" spans="1:13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41"/>
      <c r="BF67" s="241"/>
      <c r="BG67" s="241"/>
      <c r="BH67" s="241"/>
      <c r="BI67" s="241"/>
      <c r="BJ67" s="241"/>
      <c r="BK67" s="241"/>
      <c r="BL67" s="241"/>
      <c r="BM67" s="241"/>
      <c r="BN67" s="241"/>
      <c r="BO67" s="241"/>
      <c r="BP67" s="241"/>
      <c r="BQ67" s="238">
        <v>61</v>
      </c>
      <c r="BR67" s="243"/>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30"/>
    </row>
    <row r="68" spans="1:131" ht="26.25" customHeight="1" thickTop="1" x14ac:dyDescent="0.15">
      <c r="A68" s="236">
        <v>1</v>
      </c>
      <c r="B68" s="1023" t="s">
        <v>596</v>
      </c>
      <c r="C68" s="1024"/>
      <c r="D68" s="1024"/>
      <c r="E68" s="1024"/>
      <c r="F68" s="1024"/>
      <c r="G68" s="1024"/>
      <c r="H68" s="1024"/>
      <c r="I68" s="1024"/>
      <c r="J68" s="1024"/>
      <c r="K68" s="1024"/>
      <c r="L68" s="1024"/>
      <c r="M68" s="1024"/>
      <c r="N68" s="1024"/>
      <c r="O68" s="1024"/>
      <c r="P68" s="1025"/>
      <c r="Q68" s="1026">
        <v>982</v>
      </c>
      <c r="R68" s="1020"/>
      <c r="S68" s="1020"/>
      <c r="T68" s="1020"/>
      <c r="U68" s="1020"/>
      <c r="V68" s="1020">
        <v>954</v>
      </c>
      <c r="W68" s="1020"/>
      <c r="X68" s="1020"/>
      <c r="Y68" s="1020"/>
      <c r="Z68" s="1020"/>
      <c r="AA68" s="1020">
        <v>27</v>
      </c>
      <c r="AB68" s="1020"/>
      <c r="AC68" s="1020"/>
      <c r="AD68" s="1020"/>
      <c r="AE68" s="1020"/>
      <c r="AF68" s="1020">
        <v>27</v>
      </c>
      <c r="AG68" s="1020"/>
      <c r="AH68" s="1020"/>
      <c r="AI68" s="1020"/>
      <c r="AJ68" s="1020"/>
      <c r="AK68" s="1020">
        <v>5</v>
      </c>
      <c r="AL68" s="1020"/>
      <c r="AM68" s="1020"/>
      <c r="AN68" s="1020"/>
      <c r="AO68" s="1020"/>
      <c r="AP68" s="1020" t="s">
        <v>601</v>
      </c>
      <c r="AQ68" s="1020"/>
      <c r="AR68" s="1020"/>
      <c r="AS68" s="1020"/>
      <c r="AT68" s="1020"/>
      <c r="AU68" s="1020" t="s">
        <v>601</v>
      </c>
      <c r="AV68" s="1020"/>
      <c r="AW68" s="1020"/>
      <c r="AX68" s="1020"/>
      <c r="AY68" s="1020"/>
      <c r="AZ68" s="1021"/>
      <c r="BA68" s="1021"/>
      <c r="BB68" s="1021"/>
      <c r="BC68" s="1021"/>
      <c r="BD68" s="1022"/>
      <c r="BE68" s="241"/>
      <c r="BF68" s="241"/>
      <c r="BG68" s="241"/>
      <c r="BH68" s="241"/>
      <c r="BI68" s="241"/>
      <c r="BJ68" s="241"/>
      <c r="BK68" s="241"/>
      <c r="BL68" s="241"/>
      <c r="BM68" s="241"/>
      <c r="BN68" s="241"/>
      <c r="BO68" s="241"/>
      <c r="BP68" s="241"/>
      <c r="BQ68" s="238">
        <v>62</v>
      </c>
      <c r="BR68" s="243"/>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30"/>
    </row>
    <row r="69" spans="1:131" ht="26.25" customHeight="1" x14ac:dyDescent="0.15">
      <c r="A69" s="238">
        <v>2</v>
      </c>
      <c r="B69" s="1012" t="s">
        <v>597</v>
      </c>
      <c r="C69" s="1013"/>
      <c r="D69" s="1013"/>
      <c r="E69" s="1013"/>
      <c r="F69" s="1013"/>
      <c r="G69" s="1013"/>
      <c r="H69" s="1013"/>
      <c r="I69" s="1013"/>
      <c r="J69" s="1013"/>
      <c r="K69" s="1013"/>
      <c r="L69" s="1013"/>
      <c r="M69" s="1013"/>
      <c r="N69" s="1013"/>
      <c r="O69" s="1013"/>
      <c r="P69" s="1014"/>
      <c r="Q69" s="1015">
        <v>12123</v>
      </c>
      <c r="R69" s="1009"/>
      <c r="S69" s="1009"/>
      <c r="T69" s="1009"/>
      <c r="U69" s="1009"/>
      <c r="V69" s="1009">
        <v>11635</v>
      </c>
      <c r="W69" s="1009"/>
      <c r="X69" s="1009"/>
      <c r="Y69" s="1009"/>
      <c r="Z69" s="1009"/>
      <c r="AA69" s="1009">
        <v>488</v>
      </c>
      <c r="AB69" s="1009"/>
      <c r="AC69" s="1009"/>
      <c r="AD69" s="1009"/>
      <c r="AE69" s="1009"/>
      <c r="AF69" s="1009">
        <v>488</v>
      </c>
      <c r="AG69" s="1009"/>
      <c r="AH69" s="1009"/>
      <c r="AI69" s="1009"/>
      <c r="AJ69" s="1009"/>
      <c r="AK69" s="1009">
        <v>1799</v>
      </c>
      <c r="AL69" s="1009"/>
      <c r="AM69" s="1009"/>
      <c r="AN69" s="1009"/>
      <c r="AO69" s="1009"/>
      <c r="AP69" s="1009" t="s">
        <v>601</v>
      </c>
      <c r="AQ69" s="1009"/>
      <c r="AR69" s="1009"/>
      <c r="AS69" s="1009"/>
      <c r="AT69" s="1009"/>
      <c r="AU69" s="1009" t="s">
        <v>601</v>
      </c>
      <c r="AV69" s="1009"/>
      <c r="AW69" s="1009"/>
      <c r="AX69" s="1009"/>
      <c r="AY69" s="1009"/>
      <c r="AZ69" s="1010"/>
      <c r="BA69" s="1010"/>
      <c r="BB69" s="1010"/>
      <c r="BC69" s="1010"/>
      <c r="BD69" s="1011"/>
      <c r="BE69" s="241"/>
      <c r="BF69" s="241"/>
      <c r="BG69" s="241"/>
      <c r="BH69" s="241"/>
      <c r="BI69" s="241"/>
      <c r="BJ69" s="241"/>
      <c r="BK69" s="241"/>
      <c r="BL69" s="241"/>
      <c r="BM69" s="241"/>
      <c r="BN69" s="241"/>
      <c r="BO69" s="241"/>
      <c r="BP69" s="241"/>
      <c r="BQ69" s="238">
        <v>63</v>
      </c>
      <c r="BR69" s="243"/>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30"/>
    </row>
    <row r="70" spans="1:131" ht="26.25" customHeight="1" x14ac:dyDescent="0.15">
      <c r="A70" s="238">
        <v>3</v>
      </c>
      <c r="B70" s="1012" t="s">
        <v>598</v>
      </c>
      <c r="C70" s="1013"/>
      <c r="D70" s="1013"/>
      <c r="E70" s="1013"/>
      <c r="F70" s="1013"/>
      <c r="G70" s="1013"/>
      <c r="H70" s="1013"/>
      <c r="I70" s="1013"/>
      <c r="J70" s="1013"/>
      <c r="K70" s="1013"/>
      <c r="L70" s="1013"/>
      <c r="M70" s="1013"/>
      <c r="N70" s="1013"/>
      <c r="O70" s="1013"/>
      <c r="P70" s="1014"/>
      <c r="Q70" s="1015">
        <v>4846</v>
      </c>
      <c r="R70" s="1009"/>
      <c r="S70" s="1009"/>
      <c r="T70" s="1009"/>
      <c r="U70" s="1009"/>
      <c r="V70" s="1009">
        <v>4807</v>
      </c>
      <c r="W70" s="1009"/>
      <c r="X70" s="1009"/>
      <c r="Y70" s="1009"/>
      <c r="Z70" s="1009"/>
      <c r="AA70" s="1009">
        <v>39</v>
      </c>
      <c r="AB70" s="1009"/>
      <c r="AC70" s="1009"/>
      <c r="AD70" s="1009"/>
      <c r="AE70" s="1009"/>
      <c r="AF70" s="1009">
        <v>16</v>
      </c>
      <c r="AG70" s="1009"/>
      <c r="AH70" s="1009"/>
      <c r="AI70" s="1009"/>
      <c r="AJ70" s="1009"/>
      <c r="AK70" s="1009">
        <v>217</v>
      </c>
      <c r="AL70" s="1009"/>
      <c r="AM70" s="1009"/>
      <c r="AN70" s="1009"/>
      <c r="AO70" s="1009"/>
      <c r="AP70" s="1009" t="s">
        <v>601</v>
      </c>
      <c r="AQ70" s="1009"/>
      <c r="AR70" s="1009"/>
      <c r="AS70" s="1009"/>
      <c r="AT70" s="1009"/>
      <c r="AU70" s="1009" t="s">
        <v>601</v>
      </c>
      <c r="AV70" s="1009"/>
      <c r="AW70" s="1009"/>
      <c r="AX70" s="1009"/>
      <c r="AY70" s="1009"/>
      <c r="AZ70" s="1010"/>
      <c r="BA70" s="1010"/>
      <c r="BB70" s="1010"/>
      <c r="BC70" s="1010"/>
      <c r="BD70" s="1011"/>
      <c r="BE70" s="241"/>
      <c r="BF70" s="241"/>
      <c r="BG70" s="241"/>
      <c r="BH70" s="241"/>
      <c r="BI70" s="241"/>
      <c r="BJ70" s="241"/>
      <c r="BK70" s="241"/>
      <c r="BL70" s="241"/>
      <c r="BM70" s="241"/>
      <c r="BN70" s="241"/>
      <c r="BO70" s="241"/>
      <c r="BP70" s="241"/>
      <c r="BQ70" s="238">
        <v>64</v>
      </c>
      <c r="BR70" s="243"/>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30"/>
    </row>
    <row r="71" spans="1:131" ht="26.25" customHeight="1" x14ac:dyDescent="0.15">
      <c r="A71" s="238">
        <v>4</v>
      </c>
      <c r="B71" s="1012" t="s">
        <v>599</v>
      </c>
      <c r="C71" s="1013"/>
      <c r="D71" s="1013"/>
      <c r="E71" s="1013"/>
      <c r="F71" s="1013"/>
      <c r="G71" s="1013"/>
      <c r="H71" s="1013"/>
      <c r="I71" s="1013"/>
      <c r="J71" s="1013"/>
      <c r="K71" s="1013"/>
      <c r="L71" s="1013"/>
      <c r="M71" s="1013"/>
      <c r="N71" s="1013"/>
      <c r="O71" s="1013"/>
      <c r="P71" s="1014"/>
      <c r="Q71" s="1015">
        <v>310</v>
      </c>
      <c r="R71" s="1009"/>
      <c r="S71" s="1009"/>
      <c r="T71" s="1009"/>
      <c r="U71" s="1009"/>
      <c r="V71" s="1009">
        <v>280</v>
      </c>
      <c r="W71" s="1009"/>
      <c r="X71" s="1009"/>
      <c r="Y71" s="1009"/>
      <c r="Z71" s="1009"/>
      <c r="AA71" s="1009">
        <v>30</v>
      </c>
      <c r="AB71" s="1009"/>
      <c r="AC71" s="1009"/>
      <c r="AD71" s="1009"/>
      <c r="AE71" s="1009"/>
      <c r="AF71" s="1009">
        <v>30</v>
      </c>
      <c r="AG71" s="1009"/>
      <c r="AH71" s="1009"/>
      <c r="AI71" s="1009"/>
      <c r="AJ71" s="1009"/>
      <c r="AK71" s="1009">
        <v>23</v>
      </c>
      <c r="AL71" s="1009"/>
      <c r="AM71" s="1009"/>
      <c r="AN71" s="1009"/>
      <c r="AO71" s="1009"/>
      <c r="AP71" s="1009" t="s">
        <v>601</v>
      </c>
      <c r="AQ71" s="1009"/>
      <c r="AR71" s="1009"/>
      <c r="AS71" s="1009"/>
      <c r="AT71" s="1009"/>
      <c r="AU71" s="1009" t="s">
        <v>601</v>
      </c>
      <c r="AV71" s="1009"/>
      <c r="AW71" s="1009"/>
      <c r="AX71" s="1009"/>
      <c r="AY71" s="1009"/>
      <c r="AZ71" s="1010"/>
      <c r="BA71" s="1010"/>
      <c r="BB71" s="1010"/>
      <c r="BC71" s="1010"/>
      <c r="BD71" s="1011"/>
      <c r="BE71" s="241"/>
      <c r="BF71" s="241"/>
      <c r="BG71" s="241"/>
      <c r="BH71" s="241"/>
      <c r="BI71" s="241"/>
      <c r="BJ71" s="241"/>
      <c r="BK71" s="241"/>
      <c r="BL71" s="241"/>
      <c r="BM71" s="241"/>
      <c r="BN71" s="241"/>
      <c r="BO71" s="241"/>
      <c r="BP71" s="241"/>
      <c r="BQ71" s="238">
        <v>65</v>
      </c>
      <c r="BR71" s="243"/>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30"/>
    </row>
    <row r="72" spans="1:131" ht="26.25" customHeight="1" x14ac:dyDescent="0.15">
      <c r="A72" s="238">
        <v>5</v>
      </c>
      <c r="B72" s="1012" t="s">
        <v>600</v>
      </c>
      <c r="C72" s="1013"/>
      <c r="D72" s="1013"/>
      <c r="E72" s="1013"/>
      <c r="F72" s="1013"/>
      <c r="G72" s="1013"/>
      <c r="H72" s="1013"/>
      <c r="I72" s="1013"/>
      <c r="J72" s="1013"/>
      <c r="K72" s="1013"/>
      <c r="L72" s="1013"/>
      <c r="M72" s="1013"/>
      <c r="N72" s="1013"/>
      <c r="O72" s="1013"/>
      <c r="P72" s="1014"/>
      <c r="Q72" s="1015">
        <v>118915</v>
      </c>
      <c r="R72" s="1009"/>
      <c r="S72" s="1009"/>
      <c r="T72" s="1009"/>
      <c r="U72" s="1009"/>
      <c r="V72" s="1009">
        <v>115915</v>
      </c>
      <c r="W72" s="1009"/>
      <c r="X72" s="1009"/>
      <c r="Y72" s="1009"/>
      <c r="Z72" s="1009"/>
      <c r="AA72" s="1009">
        <v>3000</v>
      </c>
      <c r="AB72" s="1009"/>
      <c r="AC72" s="1009"/>
      <c r="AD72" s="1009"/>
      <c r="AE72" s="1009"/>
      <c r="AF72" s="1009" t="s">
        <v>601</v>
      </c>
      <c r="AG72" s="1009"/>
      <c r="AH72" s="1009"/>
      <c r="AI72" s="1009"/>
      <c r="AJ72" s="1009"/>
      <c r="AK72" s="1009" t="s">
        <v>601</v>
      </c>
      <c r="AL72" s="1009"/>
      <c r="AM72" s="1009"/>
      <c r="AN72" s="1009"/>
      <c r="AO72" s="1009"/>
      <c r="AP72" s="1009" t="s">
        <v>601</v>
      </c>
      <c r="AQ72" s="1009"/>
      <c r="AR72" s="1009"/>
      <c r="AS72" s="1009"/>
      <c r="AT72" s="1009"/>
      <c r="AU72" s="1009" t="s">
        <v>601</v>
      </c>
      <c r="AV72" s="1009"/>
      <c r="AW72" s="1009"/>
      <c r="AX72" s="1009"/>
      <c r="AY72" s="1009"/>
      <c r="AZ72" s="1010"/>
      <c r="BA72" s="1010"/>
      <c r="BB72" s="1010"/>
      <c r="BC72" s="1010"/>
      <c r="BD72" s="1011"/>
      <c r="BE72" s="241"/>
      <c r="BF72" s="241"/>
      <c r="BG72" s="241"/>
      <c r="BH72" s="241"/>
      <c r="BI72" s="241"/>
      <c r="BJ72" s="241"/>
      <c r="BK72" s="241"/>
      <c r="BL72" s="241"/>
      <c r="BM72" s="241"/>
      <c r="BN72" s="241"/>
      <c r="BO72" s="241"/>
      <c r="BP72" s="241"/>
      <c r="BQ72" s="238">
        <v>66</v>
      </c>
      <c r="BR72" s="243"/>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30"/>
    </row>
    <row r="73" spans="1:131" ht="26.25" customHeight="1" x14ac:dyDescent="0.15">
      <c r="A73" s="238">
        <v>6</v>
      </c>
      <c r="B73" s="1012"/>
      <c r="C73" s="1013"/>
      <c r="D73" s="1013"/>
      <c r="E73" s="1013"/>
      <c r="F73" s="1013"/>
      <c r="G73" s="1013"/>
      <c r="H73" s="1013"/>
      <c r="I73" s="1013"/>
      <c r="J73" s="1013"/>
      <c r="K73" s="1013"/>
      <c r="L73" s="1013"/>
      <c r="M73" s="1013"/>
      <c r="N73" s="1013"/>
      <c r="O73" s="1013"/>
      <c r="P73" s="1014"/>
      <c r="Q73" s="1015"/>
      <c r="R73" s="1009"/>
      <c r="S73" s="1009"/>
      <c r="T73" s="1009"/>
      <c r="U73" s="1009"/>
      <c r="V73" s="1009"/>
      <c r="W73" s="1009"/>
      <c r="X73" s="1009"/>
      <c r="Y73" s="1009"/>
      <c r="Z73" s="1009"/>
      <c r="AA73" s="1009"/>
      <c r="AB73" s="1009"/>
      <c r="AC73" s="1009"/>
      <c r="AD73" s="1009"/>
      <c r="AE73" s="1009"/>
      <c r="AF73" s="1009"/>
      <c r="AG73" s="1009"/>
      <c r="AH73" s="1009"/>
      <c r="AI73" s="1009"/>
      <c r="AJ73" s="1009"/>
      <c r="AK73" s="1009"/>
      <c r="AL73" s="1009"/>
      <c r="AM73" s="1009"/>
      <c r="AN73" s="1009"/>
      <c r="AO73" s="1009"/>
      <c r="AP73" s="1009"/>
      <c r="AQ73" s="1009"/>
      <c r="AR73" s="1009"/>
      <c r="AS73" s="1009"/>
      <c r="AT73" s="1009"/>
      <c r="AU73" s="1009"/>
      <c r="AV73" s="1009"/>
      <c r="AW73" s="1009"/>
      <c r="AX73" s="1009"/>
      <c r="AY73" s="1009"/>
      <c r="AZ73" s="1010"/>
      <c r="BA73" s="1010"/>
      <c r="BB73" s="1010"/>
      <c r="BC73" s="1010"/>
      <c r="BD73" s="1011"/>
      <c r="BE73" s="241"/>
      <c r="BF73" s="241"/>
      <c r="BG73" s="241"/>
      <c r="BH73" s="241"/>
      <c r="BI73" s="241"/>
      <c r="BJ73" s="241"/>
      <c r="BK73" s="241"/>
      <c r="BL73" s="241"/>
      <c r="BM73" s="241"/>
      <c r="BN73" s="241"/>
      <c r="BO73" s="241"/>
      <c r="BP73" s="241"/>
      <c r="BQ73" s="238">
        <v>67</v>
      </c>
      <c r="BR73" s="243"/>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30"/>
    </row>
    <row r="74" spans="1:131" ht="26.25" customHeight="1" x14ac:dyDescent="0.15">
      <c r="A74" s="238">
        <v>7</v>
      </c>
      <c r="B74" s="1012"/>
      <c r="C74" s="1013"/>
      <c r="D74" s="1013"/>
      <c r="E74" s="1013"/>
      <c r="F74" s="1013"/>
      <c r="G74" s="1013"/>
      <c r="H74" s="1013"/>
      <c r="I74" s="1013"/>
      <c r="J74" s="1013"/>
      <c r="K74" s="1013"/>
      <c r="L74" s="1013"/>
      <c r="M74" s="1013"/>
      <c r="N74" s="1013"/>
      <c r="O74" s="1013"/>
      <c r="P74" s="1014"/>
      <c r="Q74" s="1015"/>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10"/>
      <c r="BA74" s="1010"/>
      <c r="BB74" s="1010"/>
      <c r="BC74" s="1010"/>
      <c r="BD74" s="1011"/>
      <c r="BE74" s="241"/>
      <c r="BF74" s="241"/>
      <c r="BG74" s="241"/>
      <c r="BH74" s="241"/>
      <c r="BI74" s="241"/>
      <c r="BJ74" s="241"/>
      <c r="BK74" s="241"/>
      <c r="BL74" s="241"/>
      <c r="BM74" s="241"/>
      <c r="BN74" s="241"/>
      <c r="BO74" s="241"/>
      <c r="BP74" s="241"/>
      <c r="BQ74" s="238">
        <v>68</v>
      </c>
      <c r="BR74" s="243"/>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30"/>
    </row>
    <row r="75" spans="1:131" ht="26.25" customHeight="1" x14ac:dyDescent="0.15">
      <c r="A75" s="238">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41"/>
      <c r="BF75" s="241"/>
      <c r="BG75" s="241"/>
      <c r="BH75" s="241"/>
      <c r="BI75" s="241"/>
      <c r="BJ75" s="241"/>
      <c r="BK75" s="241"/>
      <c r="BL75" s="241"/>
      <c r="BM75" s="241"/>
      <c r="BN75" s="241"/>
      <c r="BO75" s="241"/>
      <c r="BP75" s="241"/>
      <c r="BQ75" s="238">
        <v>69</v>
      </c>
      <c r="BR75" s="243"/>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30"/>
    </row>
    <row r="76" spans="1:131" ht="26.25" customHeight="1" x14ac:dyDescent="0.15">
      <c r="A76" s="238">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41"/>
      <c r="BF76" s="241"/>
      <c r="BG76" s="241"/>
      <c r="BH76" s="241"/>
      <c r="BI76" s="241"/>
      <c r="BJ76" s="241"/>
      <c r="BK76" s="241"/>
      <c r="BL76" s="241"/>
      <c r="BM76" s="241"/>
      <c r="BN76" s="241"/>
      <c r="BO76" s="241"/>
      <c r="BP76" s="241"/>
      <c r="BQ76" s="238">
        <v>70</v>
      </c>
      <c r="BR76" s="243"/>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30"/>
    </row>
    <row r="77" spans="1:131" ht="26.25" customHeight="1" x14ac:dyDescent="0.15">
      <c r="A77" s="238">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41"/>
      <c r="BF77" s="241"/>
      <c r="BG77" s="241"/>
      <c r="BH77" s="241"/>
      <c r="BI77" s="241"/>
      <c r="BJ77" s="241"/>
      <c r="BK77" s="241"/>
      <c r="BL77" s="241"/>
      <c r="BM77" s="241"/>
      <c r="BN77" s="241"/>
      <c r="BO77" s="241"/>
      <c r="BP77" s="241"/>
      <c r="BQ77" s="238">
        <v>71</v>
      </c>
      <c r="BR77" s="243"/>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30"/>
    </row>
    <row r="78" spans="1:131" ht="26.25" customHeight="1" x14ac:dyDescent="0.15">
      <c r="A78" s="238">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41"/>
      <c r="BF78" s="241"/>
      <c r="BG78" s="241"/>
      <c r="BH78" s="241"/>
      <c r="BI78" s="241"/>
      <c r="BJ78" s="230"/>
      <c r="BK78" s="230"/>
      <c r="BL78" s="230"/>
      <c r="BM78" s="230"/>
      <c r="BN78" s="230"/>
      <c r="BO78" s="241"/>
      <c r="BP78" s="241"/>
      <c r="BQ78" s="238">
        <v>72</v>
      </c>
      <c r="BR78" s="243"/>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30"/>
    </row>
    <row r="79" spans="1:131" ht="26.25" customHeight="1" x14ac:dyDescent="0.15">
      <c r="A79" s="238">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1"/>
      <c r="BF79" s="241"/>
      <c r="BG79" s="241"/>
      <c r="BH79" s="241"/>
      <c r="BI79" s="241"/>
      <c r="BJ79" s="230"/>
      <c r="BK79" s="230"/>
      <c r="BL79" s="230"/>
      <c r="BM79" s="230"/>
      <c r="BN79" s="230"/>
      <c r="BO79" s="241"/>
      <c r="BP79" s="241"/>
      <c r="BQ79" s="238">
        <v>73</v>
      </c>
      <c r="BR79" s="243"/>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30"/>
    </row>
    <row r="80" spans="1:131" ht="26.25" customHeight="1" x14ac:dyDescent="0.15">
      <c r="A80" s="238">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1"/>
      <c r="BF80" s="241"/>
      <c r="BG80" s="241"/>
      <c r="BH80" s="241"/>
      <c r="BI80" s="241"/>
      <c r="BJ80" s="241"/>
      <c r="BK80" s="241"/>
      <c r="BL80" s="241"/>
      <c r="BM80" s="241"/>
      <c r="BN80" s="241"/>
      <c r="BO80" s="241"/>
      <c r="BP80" s="241"/>
      <c r="BQ80" s="238">
        <v>74</v>
      </c>
      <c r="BR80" s="243"/>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30"/>
    </row>
    <row r="81" spans="1:131" ht="26.25" customHeight="1" x14ac:dyDescent="0.15">
      <c r="A81" s="238">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1"/>
      <c r="BF81" s="241"/>
      <c r="BG81" s="241"/>
      <c r="BH81" s="241"/>
      <c r="BI81" s="241"/>
      <c r="BJ81" s="241"/>
      <c r="BK81" s="241"/>
      <c r="BL81" s="241"/>
      <c r="BM81" s="241"/>
      <c r="BN81" s="241"/>
      <c r="BO81" s="241"/>
      <c r="BP81" s="241"/>
      <c r="BQ81" s="238">
        <v>75</v>
      </c>
      <c r="BR81" s="243"/>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30"/>
    </row>
    <row r="82" spans="1:131" ht="26.25" customHeight="1" x14ac:dyDescent="0.15">
      <c r="A82" s="238">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1"/>
      <c r="BF82" s="241"/>
      <c r="BG82" s="241"/>
      <c r="BH82" s="241"/>
      <c r="BI82" s="241"/>
      <c r="BJ82" s="241"/>
      <c r="BK82" s="241"/>
      <c r="BL82" s="241"/>
      <c r="BM82" s="241"/>
      <c r="BN82" s="241"/>
      <c r="BO82" s="241"/>
      <c r="BP82" s="241"/>
      <c r="BQ82" s="238">
        <v>76</v>
      </c>
      <c r="BR82" s="243"/>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30"/>
    </row>
    <row r="83" spans="1:131" ht="26.25" customHeight="1" x14ac:dyDescent="0.15">
      <c r="A83" s="238">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1"/>
      <c r="BF83" s="241"/>
      <c r="BG83" s="241"/>
      <c r="BH83" s="241"/>
      <c r="BI83" s="241"/>
      <c r="BJ83" s="241"/>
      <c r="BK83" s="241"/>
      <c r="BL83" s="241"/>
      <c r="BM83" s="241"/>
      <c r="BN83" s="241"/>
      <c r="BO83" s="241"/>
      <c r="BP83" s="241"/>
      <c r="BQ83" s="238">
        <v>77</v>
      </c>
      <c r="BR83" s="243"/>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30"/>
    </row>
    <row r="84" spans="1:131" ht="26.25" customHeight="1" x14ac:dyDescent="0.15">
      <c r="A84" s="238">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1"/>
      <c r="BF84" s="241"/>
      <c r="BG84" s="241"/>
      <c r="BH84" s="241"/>
      <c r="BI84" s="241"/>
      <c r="BJ84" s="241"/>
      <c r="BK84" s="241"/>
      <c r="BL84" s="241"/>
      <c r="BM84" s="241"/>
      <c r="BN84" s="241"/>
      <c r="BO84" s="241"/>
      <c r="BP84" s="241"/>
      <c r="BQ84" s="238">
        <v>78</v>
      </c>
      <c r="BR84" s="243"/>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30"/>
    </row>
    <row r="85" spans="1:131" ht="26.25" customHeight="1" x14ac:dyDescent="0.15">
      <c r="A85" s="238">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1"/>
      <c r="BF85" s="241"/>
      <c r="BG85" s="241"/>
      <c r="BH85" s="241"/>
      <c r="BI85" s="241"/>
      <c r="BJ85" s="241"/>
      <c r="BK85" s="241"/>
      <c r="BL85" s="241"/>
      <c r="BM85" s="241"/>
      <c r="BN85" s="241"/>
      <c r="BO85" s="241"/>
      <c r="BP85" s="241"/>
      <c r="BQ85" s="238">
        <v>79</v>
      </c>
      <c r="BR85" s="243"/>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30"/>
    </row>
    <row r="86" spans="1:131" ht="26.25" customHeight="1" x14ac:dyDescent="0.15">
      <c r="A86" s="238">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1"/>
      <c r="BF86" s="241"/>
      <c r="BG86" s="241"/>
      <c r="BH86" s="241"/>
      <c r="BI86" s="241"/>
      <c r="BJ86" s="241"/>
      <c r="BK86" s="241"/>
      <c r="BL86" s="241"/>
      <c r="BM86" s="241"/>
      <c r="BN86" s="241"/>
      <c r="BO86" s="241"/>
      <c r="BP86" s="241"/>
      <c r="BQ86" s="238">
        <v>80</v>
      </c>
      <c r="BR86" s="243"/>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30"/>
    </row>
    <row r="87" spans="1:131" ht="26.25" customHeight="1" x14ac:dyDescent="0.15">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1"/>
      <c r="BF87" s="241"/>
      <c r="BG87" s="241"/>
      <c r="BH87" s="241"/>
      <c r="BI87" s="241"/>
      <c r="BJ87" s="241"/>
      <c r="BK87" s="241"/>
      <c r="BL87" s="241"/>
      <c r="BM87" s="241"/>
      <c r="BN87" s="241"/>
      <c r="BO87" s="241"/>
      <c r="BP87" s="241"/>
      <c r="BQ87" s="238">
        <v>81</v>
      </c>
      <c r="BR87" s="243"/>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30"/>
    </row>
    <row r="88" spans="1:131" ht="26.25" customHeight="1" thickBot="1" x14ac:dyDescent="0.2">
      <c r="A88" s="240" t="s">
        <v>389</v>
      </c>
      <c r="B88" s="975" t="s">
        <v>425</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f>SUM(AF68:AJ87)</f>
        <v>561</v>
      </c>
      <c r="AG88" s="997"/>
      <c r="AH88" s="997"/>
      <c r="AI88" s="997"/>
      <c r="AJ88" s="997"/>
      <c r="AK88" s="1001"/>
      <c r="AL88" s="1001"/>
      <c r="AM88" s="1001"/>
      <c r="AN88" s="1001"/>
      <c r="AO88" s="1001"/>
      <c r="AP88" s="997" t="s">
        <v>601</v>
      </c>
      <c r="AQ88" s="997"/>
      <c r="AR88" s="997"/>
      <c r="AS88" s="997"/>
      <c r="AT88" s="997"/>
      <c r="AU88" s="997" t="s">
        <v>601</v>
      </c>
      <c r="AV88" s="997"/>
      <c r="AW88" s="997"/>
      <c r="AX88" s="997"/>
      <c r="AY88" s="997"/>
      <c r="AZ88" s="998"/>
      <c r="BA88" s="998"/>
      <c r="BB88" s="998"/>
      <c r="BC88" s="998"/>
      <c r="BD88" s="999"/>
      <c r="BE88" s="241"/>
      <c r="BF88" s="241"/>
      <c r="BG88" s="241"/>
      <c r="BH88" s="241"/>
      <c r="BI88" s="241"/>
      <c r="BJ88" s="241"/>
      <c r="BK88" s="241"/>
      <c r="BL88" s="241"/>
      <c r="BM88" s="241"/>
      <c r="BN88" s="241"/>
      <c r="BO88" s="241"/>
      <c r="BP88" s="241"/>
      <c r="BQ88" s="238">
        <v>82</v>
      </c>
      <c r="BR88" s="243"/>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5" t="s">
        <v>426</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f>SUM(CR7:CV88)</f>
        <v>367</v>
      </c>
      <c r="CS102" s="991"/>
      <c r="CT102" s="991"/>
      <c r="CU102" s="991"/>
      <c r="CV102" s="992"/>
      <c r="CW102" s="990">
        <f t="shared" ref="CW102" si="3">SUM(CW7:DA88)</f>
        <v>166</v>
      </c>
      <c r="CX102" s="991"/>
      <c r="CY102" s="991"/>
      <c r="CZ102" s="991"/>
      <c r="DA102" s="992"/>
      <c r="DB102" s="990">
        <f t="shared" ref="DB102" si="4">SUM(DB7:DF88)</f>
        <v>200</v>
      </c>
      <c r="DC102" s="991"/>
      <c r="DD102" s="991"/>
      <c r="DE102" s="991"/>
      <c r="DF102" s="992"/>
      <c r="DG102" s="990" t="s">
        <v>601</v>
      </c>
      <c r="DH102" s="991"/>
      <c r="DI102" s="991"/>
      <c r="DJ102" s="991"/>
      <c r="DK102" s="992"/>
      <c r="DL102" s="990" t="s">
        <v>601</v>
      </c>
      <c r="DM102" s="991"/>
      <c r="DN102" s="991"/>
      <c r="DO102" s="991"/>
      <c r="DP102" s="992"/>
      <c r="DQ102" s="990" t="s">
        <v>601</v>
      </c>
      <c r="DR102" s="991"/>
      <c r="DS102" s="991"/>
      <c r="DT102" s="991"/>
      <c r="DU102" s="992"/>
      <c r="DV102" s="975"/>
      <c r="DW102" s="976"/>
      <c r="DX102" s="976"/>
      <c r="DY102" s="976"/>
      <c r="DZ102" s="97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8" t="s">
        <v>427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9" t="s">
        <v>428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80" t="s">
        <v>431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0" customFormat="1" ht="26.25" customHeight="1" x14ac:dyDescent="0.15">
      <c r="A109" s="933" t="s">
        <v>433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434</v>
      </c>
      <c r="AB109" s="934"/>
      <c r="AC109" s="934"/>
      <c r="AD109" s="934"/>
      <c r="AE109" s="935"/>
      <c r="AF109" s="936" t="s">
        <v>435</v>
      </c>
      <c r="AG109" s="934"/>
      <c r="AH109" s="934"/>
      <c r="AI109" s="934"/>
      <c r="AJ109" s="935"/>
      <c r="AK109" s="936" t="s">
        <v>307</v>
      </c>
      <c r="AL109" s="934"/>
      <c r="AM109" s="934"/>
      <c r="AN109" s="934"/>
      <c r="AO109" s="935"/>
      <c r="AP109" s="936" t="s">
        <v>436</v>
      </c>
      <c r="AQ109" s="934"/>
      <c r="AR109" s="934"/>
      <c r="AS109" s="934"/>
      <c r="AT109" s="967"/>
      <c r="AU109" s="933" t="s">
        <v>433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434</v>
      </c>
      <c r="BR109" s="934"/>
      <c r="BS109" s="934"/>
      <c r="BT109" s="934"/>
      <c r="BU109" s="935"/>
      <c r="BV109" s="936" t="s">
        <v>435</v>
      </c>
      <c r="BW109" s="934"/>
      <c r="BX109" s="934"/>
      <c r="BY109" s="934"/>
      <c r="BZ109" s="935"/>
      <c r="CA109" s="936" t="s">
        <v>307</v>
      </c>
      <c r="CB109" s="934"/>
      <c r="CC109" s="934"/>
      <c r="CD109" s="934"/>
      <c r="CE109" s="935"/>
      <c r="CF109" s="974" t="s">
        <v>436</v>
      </c>
      <c r="CG109" s="974"/>
      <c r="CH109" s="974"/>
      <c r="CI109" s="974"/>
      <c r="CJ109" s="974"/>
      <c r="CK109" s="936" t="s">
        <v>437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434</v>
      </c>
      <c r="DH109" s="934"/>
      <c r="DI109" s="934"/>
      <c r="DJ109" s="934"/>
      <c r="DK109" s="935"/>
      <c r="DL109" s="936" t="s">
        <v>435</v>
      </c>
      <c r="DM109" s="934"/>
      <c r="DN109" s="934"/>
      <c r="DO109" s="934"/>
      <c r="DP109" s="935"/>
      <c r="DQ109" s="936" t="s">
        <v>307</v>
      </c>
      <c r="DR109" s="934"/>
      <c r="DS109" s="934"/>
      <c r="DT109" s="934"/>
      <c r="DU109" s="935"/>
      <c r="DV109" s="936" t="s">
        <v>436</v>
      </c>
      <c r="DW109" s="934"/>
      <c r="DX109" s="934"/>
      <c r="DY109" s="934"/>
      <c r="DZ109" s="967"/>
    </row>
    <row r="110" spans="1:131" s="230" customFormat="1" ht="26.25" customHeight="1" x14ac:dyDescent="0.15">
      <c r="A110" s="845" t="s">
        <v>438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5292511</v>
      </c>
      <c r="AB110" s="927"/>
      <c r="AC110" s="927"/>
      <c r="AD110" s="927"/>
      <c r="AE110" s="928"/>
      <c r="AF110" s="929">
        <v>5403474</v>
      </c>
      <c r="AG110" s="927"/>
      <c r="AH110" s="927"/>
      <c r="AI110" s="927"/>
      <c r="AJ110" s="928"/>
      <c r="AK110" s="929">
        <v>5399189</v>
      </c>
      <c r="AL110" s="927"/>
      <c r="AM110" s="927"/>
      <c r="AN110" s="927"/>
      <c r="AO110" s="928"/>
      <c r="AP110" s="930">
        <v>34.6</v>
      </c>
      <c r="AQ110" s="931"/>
      <c r="AR110" s="931"/>
      <c r="AS110" s="931"/>
      <c r="AT110" s="932"/>
      <c r="AU110" s="968" t="s">
        <v>75</v>
      </c>
      <c r="AV110" s="969"/>
      <c r="AW110" s="969"/>
      <c r="AX110" s="969"/>
      <c r="AY110" s="969"/>
      <c r="AZ110" s="898" t="s">
        <v>439</v>
      </c>
      <c r="BA110" s="846"/>
      <c r="BB110" s="846"/>
      <c r="BC110" s="846"/>
      <c r="BD110" s="846"/>
      <c r="BE110" s="846"/>
      <c r="BF110" s="846"/>
      <c r="BG110" s="846"/>
      <c r="BH110" s="846"/>
      <c r="BI110" s="846"/>
      <c r="BJ110" s="846"/>
      <c r="BK110" s="846"/>
      <c r="BL110" s="846"/>
      <c r="BM110" s="846"/>
      <c r="BN110" s="846"/>
      <c r="BO110" s="846"/>
      <c r="BP110" s="847"/>
      <c r="BQ110" s="899">
        <v>49766957</v>
      </c>
      <c r="BR110" s="880"/>
      <c r="BS110" s="880"/>
      <c r="BT110" s="880"/>
      <c r="BU110" s="880"/>
      <c r="BV110" s="880">
        <v>47157786</v>
      </c>
      <c r="BW110" s="880"/>
      <c r="BX110" s="880"/>
      <c r="BY110" s="880"/>
      <c r="BZ110" s="880"/>
      <c r="CA110" s="880">
        <v>44067553</v>
      </c>
      <c r="CB110" s="880"/>
      <c r="CC110" s="880"/>
      <c r="CD110" s="880"/>
      <c r="CE110" s="880"/>
      <c r="CF110" s="904">
        <v>282.3</v>
      </c>
      <c r="CG110" s="905"/>
      <c r="CH110" s="905"/>
      <c r="CI110" s="905"/>
      <c r="CJ110" s="905"/>
      <c r="CK110" s="964" t="s">
        <v>440</v>
      </c>
      <c r="CL110" s="857"/>
      <c r="CM110" s="898" t="s">
        <v>441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416</v>
      </c>
      <c r="DH110" s="880"/>
      <c r="DI110" s="880"/>
      <c r="DJ110" s="880"/>
      <c r="DK110" s="880"/>
      <c r="DL110" s="880" t="s">
        <v>416</v>
      </c>
      <c r="DM110" s="880"/>
      <c r="DN110" s="880"/>
      <c r="DO110" s="880"/>
      <c r="DP110" s="880"/>
      <c r="DQ110" s="880" t="s">
        <v>416</v>
      </c>
      <c r="DR110" s="880"/>
      <c r="DS110" s="880"/>
      <c r="DT110" s="880"/>
      <c r="DU110" s="880"/>
      <c r="DV110" s="881" t="s">
        <v>416</v>
      </c>
      <c r="DW110" s="881"/>
      <c r="DX110" s="881"/>
      <c r="DY110" s="881"/>
      <c r="DZ110" s="882"/>
    </row>
    <row r="111" spans="1:131" s="230" customFormat="1" ht="26.25" customHeight="1" x14ac:dyDescent="0.15">
      <c r="A111" s="812" t="s">
        <v>442</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443</v>
      </c>
      <c r="AB111" s="957"/>
      <c r="AC111" s="957"/>
      <c r="AD111" s="957"/>
      <c r="AE111" s="958"/>
      <c r="AF111" s="959" t="s">
        <v>444</v>
      </c>
      <c r="AG111" s="957"/>
      <c r="AH111" s="957"/>
      <c r="AI111" s="957"/>
      <c r="AJ111" s="958"/>
      <c r="AK111" s="959" t="s">
        <v>443</v>
      </c>
      <c r="AL111" s="957"/>
      <c r="AM111" s="957"/>
      <c r="AN111" s="957"/>
      <c r="AO111" s="958"/>
      <c r="AP111" s="960" t="s">
        <v>443</v>
      </c>
      <c r="AQ111" s="961"/>
      <c r="AR111" s="961"/>
      <c r="AS111" s="961"/>
      <c r="AT111" s="962"/>
      <c r="AU111" s="970"/>
      <c r="AV111" s="971"/>
      <c r="AW111" s="971"/>
      <c r="AX111" s="971"/>
      <c r="AY111" s="971"/>
      <c r="AZ111" s="853" t="s">
        <v>445</v>
      </c>
      <c r="BA111" s="790"/>
      <c r="BB111" s="790"/>
      <c r="BC111" s="790"/>
      <c r="BD111" s="790"/>
      <c r="BE111" s="790"/>
      <c r="BF111" s="790"/>
      <c r="BG111" s="790"/>
      <c r="BH111" s="790"/>
      <c r="BI111" s="790"/>
      <c r="BJ111" s="790"/>
      <c r="BK111" s="790"/>
      <c r="BL111" s="790"/>
      <c r="BM111" s="790"/>
      <c r="BN111" s="790"/>
      <c r="BO111" s="790"/>
      <c r="BP111" s="791"/>
      <c r="BQ111" s="854" t="s">
        <v>446</v>
      </c>
      <c r="BR111" s="855"/>
      <c r="BS111" s="855"/>
      <c r="BT111" s="855"/>
      <c r="BU111" s="855"/>
      <c r="BV111" s="855" t="s">
        <v>130</v>
      </c>
      <c r="BW111" s="855"/>
      <c r="BX111" s="855"/>
      <c r="BY111" s="855"/>
      <c r="BZ111" s="855"/>
      <c r="CA111" s="855" t="s">
        <v>447</v>
      </c>
      <c r="CB111" s="855"/>
      <c r="CC111" s="855"/>
      <c r="CD111" s="855"/>
      <c r="CE111" s="855"/>
      <c r="CF111" s="913" t="s">
        <v>130</v>
      </c>
      <c r="CG111" s="914"/>
      <c r="CH111" s="914"/>
      <c r="CI111" s="914"/>
      <c r="CJ111" s="914"/>
      <c r="CK111" s="965"/>
      <c r="CL111" s="859"/>
      <c r="CM111" s="853" t="s">
        <v>448</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391</v>
      </c>
      <c r="DH111" s="855"/>
      <c r="DI111" s="855"/>
      <c r="DJ111" s="855"/>
      <c r="DK111" s="855"/>
      <c r="DL111" s="855" t="s">
        <v>447</v>
      </c>
      <c r="DM111" s="855"/>
      <c r="DN111" s="855"/>
      <c r="DO111" s="855"/>
      <c r="DP111" s="855"/>
      <c r="DQ111" s="855" t="s">
        <v>391</v>
      </c>
      <c r="DR111" s="855"/>
      <c r="DS111" s="855"/>
      <c r="DT111" s="855"/>
      <c r="DU111" s="855"/>
      <c r="DV111" s="832" t="s">
        <v>449</v>
      </c>
      <c r="DW111" s="832"/>
      <c r="DX111" s="832"/>
      <c r="DY111" s="832"/>
      <c r="DZ111" s="833"/>
    </row>
    <row r="112" spans="1:131" s="230" customFormat="1" ht="26.25" customHeight="1" x14ac:dyDescent="0.15">
      <c r="A112" s="950" t="s">
        <v>450</v>
      </c>
      <c r="B112" s="951"/>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v>3333</v>
      </c>
      <c r="AB112" s="818"/>
      <c r="AC112" s="818"/>
      <c r="AD112" s="818"/>
      <c r="AE112" s="819"/>
      <c r="AF112" s="820" t="s">
        <v>452</v>
      </c>
      <c r="AG112" s="818"/>
      <c r="AH112" s="818"/>
      <c r="AI112" s="818"/>
      <c r="AJ112" s="819"/>
      <c r="AK112" s="820" t="s">
        <v>130</v>
      </c>
      <c r="AL112" s="818"/>
      <c r="AM112" s="818"/>
      <c r="AN112" s="818"/>
      <c r="AO112" s="819"/>
      <c r="AP112" s="862" t="s">
        <v>443</v>
      </c>
      <c r="AQ112" s="863"/>
      <c r="AR112" s="863"/>
      <c r="AS112" s="863"/>
      <c r="AT112" s="864"/>
      <c r="AU112" s="970"/>
      <c r="AV112" s="971"/>
      <c r="AW112" s="971"/>
      <c r="AX112" s="971"/>
      <c r="AY112" s="971"/>
      <c r="AZ112" s="853" t="s">
        <v>453</v>
      </c>
      <c r="BA112" s="790"/>
      <c r="BB112" s="790"/>
      <c r="BC112" s="790"/>
      <c r="BD112" s="790"/>
      <c r="BE112" s="790"/>
      <c r="BF112" s="790"/>
      <c r="BG112" s="790"/>
      <c r="BH112" s="790"/>
      <c r="BI112" s="790"/>
      <c r="BJ112" s="790"/>
      <c r="BK112" s="790"/>
      <c r="BL112" s="790"/>
      <c r="BM112" s="790"/>
      <c r="BN112" s="790"/>
      <c r="BO112" s="790"/>
      <c r="BP112" s="791"/>
      <c r="BQ112" s="854">
        <v>12037536</v>
      </c>
      <c r="BR112" s="855"/>
      <c r="BS112" s="855"/>
      <c r="BT112" s="855"/>
      <c r="BU112" s="855"/>
      <c r="BV112" s="855">
        <v>11273471</v>
      </c>
      <c r="BW112" s="855"/>
      <c r="BX112" s="855"/>
      <c r="BY112" s="855"/>
      <c r="BZ112" s="855"/>
      <c r="CA112" s="855">
        <v>10263479</v>
      </c>
      <c r="CB112" s="855"/>
      <c r="CC112" s="855"/>
      <c r="CD112" s="855"/>
      <c r="CE112" s="855"/>
      <c r="CF112" s="913">
        <v>65.7</v>
      </c>
      <c r="CG112" s="914"/>
      <c r="CH112" s="914"/>
      <c r="CI112" s="914"/>
      <c r="CJ112" s="914"/>
      <c r="CK112" s="965"/>
      <c r="CL112" s="859"/>
      <c r="CM112" s="853" t="s">
        <v>454</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443</v>
      </c>
      <c r="DH112" s="855"/>
      <c r="DI112" s="855"/>
      <c r="DJ112" s="855"/>
      <c r="DK112" s="855"/>
      <c r="DL112" s="855" t="s">
        <v>443</v>
      </c>
      <c r="DM112" s="855"/>
      <c r="DN112" s="855"/>
      <c r="DO112" s="855"/>
      <c r="DP112" s="855"/>
      <c r="DQ112" s="855" t="s">
        <v>130</v>
      </c>
      <c r="DR112" s="855"/>
      <c r="DS112" s="855"/>
      <c r="DT112" s="855"/>
      <c r="DU112" s="855"/>
      <c r="DV112" s="832" t="s">
        <v>446</v>
      </c>
      <c r="DW112" s="832"/>
      <c r="DX112" s="832"/>
      <c r="DY112" s="832"/>
      <c r="DZ112" s="833"/>
    </row>
    <row r="113" spans="1:130" s="230" customFormat="1" ht="26.25" customHeight="1" x14ac:dyDescent="0.15">
      <c r="A113" s="952"/>
      <c r="B113" s="953"/>
      <c r="C113" s="790" t="s">
        <v>455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1146375</v>
      </c>
      <c r="AB113" s="957"/>
      <c r="AC113" s="957"/>
      <c r="AD113" s="957"/>
      <c r="AE113" s="958"/>
      <c r="AF113" s="959">
        <v>1153066</v>
      </c>
      <c r="AG113" s="957"/>
      <c r="AH113" s="957"/>
      <c r="AI113" s="957"/>
      <c r="AJ113" s="958"/>
      <c r="AK113" s="959">
        <v>1160663</v>
      </c>
      <c r="AL113" s="957"/>
      <c r="AM113" s="957"/>
      <c r="AN113" s="957"/>
      <c r="AO113" s="958"/>
      <c r="AP113" s="960">
        <v>7.4</v>
      </c>
      <c r="AQ113" s="961"/>
      <c r="AR113" s="961"/>
      <c r="AS113" s="961"/>
      <c r="AT113" s="962"/>
      <c r="AU113" s="970"/>
      <c r="AV113" s="971"/>
      <c r="AW113" s="971"/>
      <c r="AX113" s="971"/>
      <c r="AY113" s="971"/>
      <c r="AZ113" s="853" t="s">
        <v>456</v>
      </c>
      <c r="BA113" s="790"/>
      <c r="BB113" s="790"/>
      <c r="BC113" s="790"/>
      <c r="BD113" s="790"/>
      <c r="BE113" s="790"/>
      <c r="BF113" s="790"/>
      <c r="BG113" s="790"/>
      <c r="BH113" s="790"/>
      <c r="BI113" s="790"/>
      <c r="BJ113" s="790"/>
      <c r="BK113" s="790"/>
      <c r="BL113" s="790"/>
      <c r="BM113" s="790"/>
      <c r="BN113" s="790"/>
      <c r="BO113" s="790"/>
      <c r="BP113" s="791"/>
      <c r="BQ113" s="854">
        <v>134747</v>
      </c>
      <c r="BR113" s="855"/>
      <c r="BS113" s="855"/>
      <c r="BT113" s="855"/>
      <c r="BU113" s="855"/>
      <c r="BV113" s="855" t="s">
        <v>130</v>
      </c>
      <c r="BW113" s="855"/>
      <c r="BX113" s="855"/>
      <c r="BY113" s="855"/>
      <c r="BZ113" s="855"/>
      <c r="CA113" s="855" t="s">
        <v>443</v>
      </c>
      <c r="CB113" s="855"/>
      <c r="CC113" s="855"/>
      <c r="CD113" s="855"/>
      <c r="CE113" s="855"/>
      <c r="CF113" s="913" t="s">
        <v>447</v>
      </c>
      <c r="CG113" s="914"/>
      <c r="CH113" s="914"/>
      <c r="CI113" s="914"/>
      <c r="CJ113" s="914"/>
      <c r="CK113" s="965"/>
      <c r="CL113" s="859"/>
      <c r="CM113" s="853" t="s">
        <v>457</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447</v>
      </c>
      <c r="DH113" s="818"/>
      <c r="DI113" s="818"/>
      <c r="DJ113" s="818"/>
      <c r="DK113" s="819"/>
      <c r="DL113" s="820" t="s">
        <v>452</v>
      </c>
      <c r="DM113" s="818"/>
      <c r="DN113" s="818"/>
      <c r="DO113" s="818"/>
      <c r="DP113" s="819"/>
      <c r="DQ113" s="820" t="s">
        <v>443</v>
      </c>
      <c r="DR113" s="818"/>
      <c r="DS113" s="818"/>
      <c r="DT113" s="818"/>
      <c r="DU113" s="819"/>
      <c r="DV113" s="862" t="s">
        <v>443</v>
      </c>
      <c r="DW113" s="863"/>
      <c r="DX113" s="863"/>
      <c r="DY113" s="863"/>
      <c r="DZ113" s="864"/>
    </row>
    <row r="114" spans="1:130" s="230" customFormat="1" ht="26.25" customHeight="1" x14ac:dyDescent="0.15">
      <c r="A114" s="952"/>
      <c r="B114" s="953"/>
      <c r="C114" s="790" t="s">
        <v>458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240715</v>
      </c>
      <c r="AB114" s="818"/>
      <c r="AC114" s="818"/>
      <c r="AD114" s="818"/>
      <c r="AE114" s="819"/>
      <c r="AF114" s="820">
        <v>136058</v>
      </c>
      <c r="AG114" s="818"/>
      <c r="AH114" s="818"/>
      <c r="AI114" s="818"/>
      <c r="AJ114" s="819"/>
      <c r="AK114" s="820" t="s">
        <v>443</v>
      </c>
      <c r="AL114" s="818"/>
      <c r="AM114" s="818"/>
      <c r="AN114" s="818"/>
      <c r="AO114" s="819"/>
      <c r="AP114" s="862" t="s">
        <v>446</v>
      </c>
      <c r="AQ114" s="863"/>
      <c r="AR114" s="863"/>
      <c r="AS114" s="863"/>
      <c r="AT114" s="864"/>
      <c r="AU114" s="970"/>
      <c r="AV114" s="971"/>
      <c r="AW114" s="971"/>
      <c r="AX114" s="971"/>
      <c r="AY114" s="971"/>
      <c r="AZ114" s="853" t="s">
        <v>459</v>
      </c>
      <c r="BA114" s="790"/>
      <c r="BB114" s="790"/>
      <c r="BC114" s="790"/>
      <c r="BD114" s="790"/>
      <c r="BE114" s="790"/>
      <c r="BF114" s="790"/>
      <c r="BG114" s="790"/>
      <c r="BH114" s="790"/>
      <c r="BI114" s="790"/>
      <c r="BJ114" s="790"/>
      <c r="BK114" s="790"/>
      <c r="BL114" s="790"/>
      <c r="BM114" s="790"/>
      <c r="BN114" s="790"/>
      <c r="BO114" s="790"/>
      <c r="BP114" s="791"/>
      <c r="BQ114" s="854">
        <v>4628106</v>
      </c>
      <c r="BR114" s="855"/>
      <c r="BS114" s="855"/>
      <c r="BT114" s="855"/>
      <c r="BU114" s="855"/>
      <c r="BV114" s="855">
        <v>4572069</v>
      </c>
      <c r="BW114" s="855"/>
      <c r="BX114" s="855"/>
      <c r="BY114" s="855"/>
      <c r="BZ114" s="855"/>
      <c r="CA114" s="855">
        <v>4492685</v>
      </c>
      <c r="CB114" s="855"/>
      <c r="CC114" s="855"/>
      <c r="CD114" s="855"/>
      <c r="CE114" s="855"/>
      <c r="CF114" s="913">
        <v>28.8</v>
      </c>
      <c r="CG114" s="914"/>
      <c r="CH114" s="914"/>
      <c r="CI114" s="914"/>
      <c r="CJ114" s="914"/>
      <c r="CK114" s="965"/>
      <c r="CL114" s="859"/>
      <c r="CM114" s="853" t="s">
        <v>460</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391</v>
      </c>
      <c r="DH114" s="818"/>
      <c r="DI114" s="818"/>
      <c r="DJ114" s="818"/>
      <c r="DK114" s="819"/>
      <c r="DL114" s="820" t="s">
        <v>443</v>
      </c>
      <c r="DM114" s="818"/>
      <c r="DN114" s="818"/>
      <c r="DO114" s="818"/>
      <c r="DP114" s="819"/>
      <c r="DQ114" s="820" t="s">
        <v>461</v>
      </c>
      <c r="DR114" s="818"/>
      <c r="DS114" s="818"/>
      <c r="DT114" s="818"/>
      <c r="DU114" s="819"/>
      <c r="DV114" s="862" t="s">
        <v>452</v>
      </c>
      <c r="DW114" s="863"/>
      <c r="DX114" s="863"/>
      <c r="DY114" s="863"/>
      <c r="DZ114" s="864"/>
    </row>
    <row r="115" spans="1:130" s="230" customFormat="1" ht="26.25" customHeight="1" x14ac:dyDescent="0.15">
      <c r="A115" s="952"/>
      <c r="B115" s="953"/>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t="s">
        <v>443</v>
      </c>
      <c r="AB115" s="957"/>
      <c r="AC115" s="957"/>
      <c r="AD115" s="957"/>
      <c r="AE115" s="958"/>
      <c r="AF115" s="959" t="s">
        <v>130</v>
      </c>
      <c r="AG115" s="957"/>
      <c r="AH115" s="957"/>
      <c r="AI115" s="957"/>
      <c r="AJ115" s="958"/>
      <c r="AK115" s="959" t="s">
        <v>443</v>
      </c>
      <c r="AL115" s="957"/>
      <c r="AM115" s="957"/>
      <c r="AN115" s="957"/>
      <c r="AO115" s="958"/>
      <c r="AP115" s="960" t="s">
        <v>391</v>
      </c>
      <c r="AQ115" s="961"/>
      <c r="AR115" s="961"/>
      <c r="AS115" s="961"/>
      <c r="AT115" s="962"/>
      <c r="AU115" s="970"/>
      <c r="AV115" s="971"/>
      <c r="AW115" s="971"/>
      <c r="AX115" s="971"/>
      <c r="AY115" s="971"/>
      <c r="AZ115" s="853" t="s">
        <v>463</v>
      </c>
      <c r="BA115" s="790"/>
      <c r="BB115" s="790"/>
      <c r="BC115" s="790"/>
      <c r="BD115" s="790"/>
      <c r="BE115" s="790"/>
      <c r="BF115" s="790"/>
      <c r="BG115" s="790"/>
      <c r="BH115" s="790"/>
      <c r="BI115" s="790"/>
      <c r="BJ115" s="790"/>
      <c r="BK115" s="790"/>
      <c r="BL115" s="790"/>
      <c r="BM115" s="790"/>
      <c r="BN115" s="790"/>
      <c r="BO115" s="790"/>
      <c r="BP115" s="791"/>
      <c r="BQ115" s="854" t="s">
        <v>452</v>
      </c>
      <c r="BR115" s="855"/>
      <c r="BS115" s="855"/>
      <c r="BT115" s="855"/>
      <c r="BU115" s="855"/>
      <c r="BV115" s="855" t="s">
        <v>130</v>
      </c>
      <c r="BW115" s="855"/>
      <c r="BX115" s="855"/>
      <c r="BY115" s="855"/>
      <c r="BZ115" s="855"/>
      <c r="CA115" s="855" t="s">
        <v>443</v>
      </c>
      <c r="CB115" s="855"/>
      <c r="CC115" s="855"/>
      <c r="CD115" s="855"/>
      <c r="CE115" s="855"/>
      <c r="CF115" s="913" t="s">
        <v>391</v>
      </c>
      <c r="CG115" s="914"/>
      <c r="CH115" s="914"/>
      <c r="CI115" s="914"/>
      <c r="CJ115" s="914"/>
      <c r="CK115" s="965"/>
      <c r="CL115" s="859"/>
      <c r="CM115" s="853" t="s">
        <v>464</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t="s">
        <v>130</v>
      </c>
      <c r="DH115" s="818"/>
      <c r="DI115" s="818"/>
      <c r="DJ115" s="818"/>
      <c r="DK115" s="819"/>
      <c r="DL115" s="820" t="s">
        <v>452</v>
      </c>
      <c r="DM115" s="818"/>
      <c r="DN115" s="818"/>
      <c r="DO115" s="818"/>
      <c r="DP115" s="819"/>
      <c r="DQ115" s="820" t="s">
        <v>130</v>
      </c>
      <c r="DR115" s="818"/>
      <c r="DS115" s="818"/>
      <c r="DT115" s="818"/>
      <c r="DU115" s="819"/>
      <c r="DV115" s="862" t="s">
        <v>130</v>
      </c>
      <c r="DW115" s="863"/>
      <c r="DX115" s="863"/>
      <c r="DY115" s="863"/>
      <c r="DZ115" s="864"/>
    </row>
    <row r="116" spans="1:130" s="230" customFormat="1" ht="26.25" customHeight="1" x14ac:dyDescent="0.15">
      <c r="A116" s="954"/>
      <c r="B116" s="955"/>
      <c r="C116" s="877" t="s">
        <v>465</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391</v>
      </c>
      <c r="AB116" s="818"/>
      <c r="AC116" s="818"/>
      <c r="AD116" s="818"/>
      <c r="AE116" s="819"/>
      <c r="AF116" s="820" t="s">
        <v>466</v>
      </c>
      <c r="AG116" s="818"/>
      <c r="AH116" s="818"/>
      <c r="AI116" s="818"/>
      <c r="AJ116" s="819"/>
      <c r="AK116" s="820" t="s">
        <v>452</v>
      </c>
      <c r="AL116" s="818"/>
      <c r="AM116" s="818"/>
      <c r="AN116" s="818"/>
      <c r="AO116" s="819"/>
      <c r="AP116" s="862" t="s">
        <v>467</v>
      </c>
      <c r="AQ116" s="863"/>
      <c r="AR116" s="863"/>
      <c r="AS116" s="863"/>
      <c r="AT116" s="864"/>
      <c r="AU116" s="970"/>
      <c r="AV116" s="971"/>
      <c r="AW116" s="971"/>
      <c r="AX116" s="971"/>
      <c r="AY116" s="971"/>
      <c r="AZ116" s="947" t="s">
        <v>468</v>
      </c>
      <c r="BA116" s="948"/>
      <c r="BB116" s="948"/>
      <c r="BC116" s="948"/>
      <c r="BD116" s="948"/>
      <c r="BE116" s="948"/>
      <c r="BF116" s="948"/>
      <c r="BG116" s="948"/>
      <c r="BH116" s="948"/>
      <c r="BI116" s="948"/>
      <c r="BJ116" s="948"/>
      <c r="BK116" s="948"/>
      <c r="BL116" s="948"/>
      <c r="BM116" s="948"/>
      <c r="BN116" s="948"/>
      <c r="BO116" s="948"/>
      <c r="BP116" s="949"/>
      <c r="BQ116" s="854" t="s">
        <v>130</v>
      </c>
      <c r="BR116" s="855"/>
      <c r="BS116" s="855"/>
      <c r="BT116" s="855"/>
      <c r="BU116" s="855"/>
      <c r="BV116" s="855" t="s">
        <v>130</v>
      </c>
      <c r="BW116" s="855"/>
      <c r="BX116" s="855"/>
      <c r="BY116" s="855"/>
      <c r="BZ116" s="855"/>
      <c r="CA116" s="855" t="s">
        <v>391</v>
      </c>
      <c r="CB116" s="855"/>
      <c r="CC116" s="855"/>
      <c r="CD116" s="855"/>
      <c r="CE116" s="855"/>
      <c r="CF116" s="913" t="s">
        <v>391</v>
      </c>
      <c r="CG116" s="914"/>
      <c r="CH116" s="914"/>
      <c r="CI116" s="914"/>
      <c r="CJ116" s="914"/>
      <c r="CK116" s="965"/>
      <c r="CL116" s="859"/>
      <c r="CM116" s="853" t="s">
        <v>469</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t="s">
        <v>446</v>
      </c>
      <c r="DH116" s="818"/>
      <c r="DI116" s="818"/>
      <c r="DJ116" s="818"/>
      <c r="DK116" s="819"/>
      <c r="DL116" s="820" t="s">
        <v>449</v>
      </c>
      <c r="DM116" s="818"/>
      <c r="DN116" s="818"/>
      <c r="DO116" s="818"/>
      <c r="DP116" s="819"/>
      <c r="DQ116" s="820" t="s">
        <v>467</v>
      </c>
      <c r="DR116" s="818"/>
      <c r="DS116" s="818"/>
      <c r="DT116" s="818"/>
      <c r="DU116" s="819"/>
      <c r="DV116" s="862" t="s">
        <v>130</v>
      </c>
      <c r="DW116" s="863"/>
      <c r="DX116" s="863"/>
      <c r="DY116" s="863"/>
      <c r="DZ116" s="864"/>
    </row>
    <row r="117" spans="1:130" s="230" customFormat="1" ht="26.25" customHeight="1" x14ac:dyDescent="0.15">
      <c r="A117" s="93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470</v>
      </c>
      <c r="Z117" s="935"/>
      <c r="AA117" s="940">
        <v>6682934</v>
      </c>
      <c r="AB117" s="941"/>
      <c r="AC117" s="941"/>
      <c r="AD117" s="941"/>
      <c r="AE117" s="942"/>
      <c r="AF117" s="943">
        <v>6692598</v>
      </c>
      <c r="AG117" s="941"/>
      <c r="AH117" s="941"/>
      <c r="AI117" s="941"/>
      <c r="AJ117" s="942"/>
      <c r="AK117" s="943">
        <v>6559852</v>
      </c>
      <c r="AL117" s="941"/>
      <c r="AM117" s="941"/>
      <c r="AN117" s="941"/>
      <c r="AO117" s="942"/>
      <c r="AP117" s="944"/>
      <c r="AQ117" s="945"/>
      <c r="AR117" s="945"/>
      <c r="AS117" s="945"/>
      <c r="AT117" s="946"/>
      <c r="AU117" s="970"/>
      <c r="AV117" s="971"/>
      <c r="AW117" s="971"/>
      <c r="AX117" s="971"/>
      <c r="AY117" s="971"/>
      <c r="AZ117" s="901" t="s">
        <v>471</v>
      </c>
      <c r="BA117" s="902"/>
      <c r="BB117" s="902"/>
      <c r="BC117" s="902"/>
      <c r="BD117" s="902"/>
      <c r="BE117" s="902"/>
      <c r="BF117" s="902"/>
      <c r="BG117" s="902"/>
      <c r="BH117" s="902"/>
      <c r="BI117" s="902"/>
      <c r="BJ117" s="902"/>
      <c r="BK117" s="902"/>
      <c r="BL117" s="902"/>
      <c r="BM117" s="902"/>
      <c r="BN117" s="902"/>
      <c r="BO117" s="902"/>
      <c r="BP117" s="903"/>
      <c r="BQ117" s="854" t="s">
        <v>444</v>
      </c>
      <c r="BR117" s="855"/>
      <c r="BS117" s="855"/>
      <c r="BT117" s="855"/>
      <c r="BU117" s="855"/>
      <c r="BV117" s="855" t="s">
        <v>443</v>
      </c>
      <c r="BW117" s="855"/>
      <c r="BX117" s="855"/>
      <c r="BY117" s="855"/>
      <c r="BZ117" s="855"/>
      <c r="CA117" s="855" t="s">
        <v>446</v>
      </c>
      <c r="CB117" s="855"/>
      <c r="CC117" s="855"/>
      <c r="CD117" s="855"/>
      <c r="CE117" s="855"/>
      <c r="CF117" s="913" t="s">
        <v>444</v>
      </c>
      <c r="CG117" s="914"/>
      <c r="CH117" s="914"/>
      <c r="CI117" s="914"/>
      <c r="CJ117" s="914"/>
      <c r="CK117" s="965"/>
      <c r="CL117" s="859"/>
      <c r="CM117" s="853" t="s">
        <v>472</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466</v>
      </c>
      <c r="DH117" s="818"/>
      <c r="DI117" s="818"/>
      <c r="DJ117" s="818"/>
      <c r="DK117" s="819"/>
      <c r="DL117" s="820" t="s">
        <v>461</v>
      </c>
      <c r="DM117" s="818"/>
      <c r="DN117" s="818"/>
      <c r="DO117" s="818"/>
      <c r="DP117" s="819"/>
      <c r="DQ117" s="820" t="s">
        <v>466</v>
      </c>
      <c r="DR117" s="818"/>
      <c r="DS117" s="818"/>
      <c r="DT117" s="818"/>
      <c r="DU117" s="819"/>
      <c r="DV117" s="862" t="s">
        <v>443</v>
      </c>
      <c r="DW117" s="863"/>
      <c r="DX117" s="863"/>
      <c r="DY117" s="863"/>
      <c r="DZ117" s="864"/>
    </row>
    <row r="118" spans="1:130" s="230" customFormat="1" ht="26.25" customHeight="1" x14ac:dyDescent="0.15">
      <c r="A118" s="933" t="s">
        <v>437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434</v>
      </c>
      <c r="AB118" s="934"/>
      <c r="AC118" s="934"/>
      <c r="AD118" s="934"/>
      <c r="AE118" s="935"/>
      <c r="AF118" s="936" t="s">
        <v>435</v>
      </c>
      <c r="AG118" s="934"/>
      <c r="AH118" s="934"/>
      <c r="AI118" s="934"/>
      <c r="AJ118" s="935"/>
      <c r="AK118" s="936" t="s">
        <v>307</v>
      </c>
      <c r="AL118" s="934"/>
      <c r="AM118" s="934"/>
      <c r="AN118" s="934"/>
      <c r="AO118" s="935"/>
      <c r="AP118" s="937" t="s">
        <v>436</v>
      </c>
      <c r="AQ118" s="938"/>
      <c r="AR118" s="938"/>
      <c r="AS118" s="938"/>
      <c r="AT118" s="939"/>
      <c r="AU118" s="970"/>
      <c r="AV118" s="971"/>
      <c r="AW118" s="971"/>
      <c r="AX118" s="971"/>
      <c r="AY118" s="971"/>
      <c r="AZ118" s="876" t="s">
        <v>473</v>
      </c>
      <c r="BA118" s="877"/>
      <c r="BB118" s="877"/>
      <c r="BC118" s="877"/>
      <c r="BD118" s="877"/>
      <c r="BE118" s="877"/>
      <c r="BF118" s="877"/>
      <c r="BG118" s="877"/>
      <c r="BH118" s="877"/>
      <c r="BI118" s="877"/>
      <c r="BJ118" s="877"/>
      <c r="BK118" s="877"/>
      <c r="BL118" s="877"/>
      <c r="BM118" s="877"/>
      <c r="BN118" s="877"/>
      <c r="BO118" s="877"/>
      <c r="BP118" s="878"/>
      <c r="BQ118" s="917" t="s">
        <v>452</v>
      </c>
      <c r="BR118" s="883"/>
      <c r="BS118" s="883"/>
      <c r="BT118" s="883"/>
      <c r="BU118" s="883"/>
      <c r="BV118" s="883" t="s">
        <v>447</v>
      </c>
      <c r="BW118" s="883"/>
      <c r="BX118" s="883"/>
      <c r="BY118" s="883"/>
      <c r="BZ118" s="883"/>
      <c r="CA118" s="883" t="s">
        <v>452</v>
      </c>
      <c r="CB118" s="883"/>
      <c r="CC118" s="883"/>
      <c r="CD118" s="883"/>
      <c r="CE118" s="883"/>
      <c r="CF118" s="913" t="s">
        <v>130</v>
      </c>
      <c r="CG118" s="914"/>
      <c r="CH118" s="914"/>
      <c r="CI118" s="914"/>
      <c r="CJ118" s="914"/>
      <c r="CK118" s="965"/>
      <c r="CL118" s="859"/>
      <c r="CM118" s="853" t="s">
        <v>474</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443</v>
      </c>
      <c r="DH118" s="818"/>
      <c r="DI118" s="818"/>
      <c r="DJ118" s="818"/>
      <c r="DK118" s="819"/>
      <c r="DL118" s="820" t="s">
        <v>443</v>
      </c>
      <c r="DM118" s="818"/>
      <c r="DN118" s="818"/>
      <c r="DO118" s="818"/>
      <c r="DP118" s="819"/>
      <c r="DQ118" s="820" t="s">
        <v>443</v>
      </c>
      <c r="DR118" s="818"/>
      <c r="DS118" s="818"/>
      <c r="DT118" s="818"/>
      <c r="DU118" s="819"/>
      <c r="DV118" s="862" t="s">
        <v>443</v>
      </c>
      <c r="DW118" s="863"/>
      <c r="DX118" s="863"/>
      <c r="DY118" s="863"/>
      <c r="DZ118" s="864"/>
    </row>
    <row r="119" spans="1:130" s="230" customFormat="1" ht="26.25" customHeight="1" x14ac:dyDescent="0.15">
      <c r="A119" s="856" t="s">
        <v>440</v>
      </c>
      <c r="B119" s="857"/>
      <c r="C119" s="898" t="s">
        <v>441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447</v>
      </c>
      <c r="AB119" s="927"/>
      <c r="AC119" s="927"/>
      <c r="AD119" s="927"/>
      <c r="AE119" s="928"/>
      <c r="AF119" s="929" t="s">
        <v>391</v>
      </c>
      <c r="AG119" s="927"/>
      <c r="AH119" s="927"/>
      <c r="AI119" s="927"/>
      <c r="AJ119" s="928"/>
      <c r="AK119" s="929" t="s">
        <v>452</v>
      </c>
      <c r="AL119" s="927"/>
      <c r="AM119" s="927"/>
      <c r="AN119" s="927"/>
      <c r="AO119" s="928"/>
      <c r="AP119" s="930" t="s">
        <v>130</v>
      </c>
      <c r="AQ119" s="931"/>
      <c r="AR119" s="931"/>
      <c r="AS119" s="931"/>
      <c r="AT119" s="932"/>
      <c r="AU119" s="972"/>
      <c r="AV119" s="973"/>
      <c r="AW119" s="973"/>
      <c r="AX119" s="973"/>
      <c r="AY119" s="973"/>
      <c r="AZ119" s="251" t="s">
        <v>189</v>
      </c>
      <c r="BA119" s="251"/>
      <c r="BB119" s="251"/>
      <c r="BC119" s="251"/>
      <c r="BD119" s="251"/>
      <c r="BE119" s="251"/>
      <c r="BF119" s="251"/>
      <c r="BG119" s="251"/>
      <c r="BH119" s="251"/>
      <c r="BI119" s="251"/>
      <c r="BJ119" s="251"/>
      <c r="BK119" s="251"/>
      <c r="BL119" s="251"/>
      <c r="BM119" s="251"/>
      <c r="BN119" s="251"/>
      <c r="BO119" s="915" t="s">
        <v>475</v>
      </c>
      <c r="BP119" s="916"/>
      <c r="BQ119" s="917">
        <v>66567346</v>
      </c>
      <c r="BR119" s="883"/>
      <c r="BS119" s="883"/>
      <c r="BT119" s="883"/>
      <c r="BU119" s="883"/>
      <c r="BV119" s="883">
        <v>63003326</v>
      </c>
      <c r="BW119" s="883"/>
      <c r="BX119" s="883"/>
      <c r="BY119" s="883"/>
      <c r="BZ119" s="883"/>
      <c r="CA119" s="883">
        <v>58823717</v>
      </c>
      <c r="CB119" s="883"/>
      <c r="CC119" s="883"/>
      <c r="CD119" s="883"/>
      <c r="CE119" s="883"/>
      <c r="CF119" s="786"/>
      <c r="CG119" s="787"/>
      <c r="CH119" s="787"/>
      <c r="CI119" s="787"/>
      <c r="CJ119" s="872"/>
      <c r="CK119" s="966"/>
      <c r="CL119" s="861"/>
      <c r="CM119" s="876" t="s">
        <v>476</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466</v>
      </c>
      <c r="DH119" s="802"/>
      <c r="DI119" s="802"/>
      <c r="DJ119" s="802"/>
      <c r="DK119" s="803"/>
      <c r="DL119" s="804" t="s">
        <v>466</v>
      </c>
      <c r="DM119" s="802"/>
      <c r="DN119" s="802"/>
      <c r="DO119" s="802"/>
      <c r="DP119" s="803"/>
      <c r="DQ119" s="804" t="s">
        <v>130</v>
      </c>
      <c r="DR119" s="802"/>
      <c r="DS119" s="802"/>
      <c r="DT119" s="802"/>
      <c r="DU119" s="803"/>
      <c r="DV119" s="886" t="s">
        <v>443</v>
      </c>
      <c r="DW119" s="887"/>
      <c r="DX119" s="887"/>
      <c r="DY119" s="887"/>
      <c r="DZ119" s="888"/>
    </row>
    <row r="120" spans="1:130" s="230" customFormat="1" ht="26.25" customHeight="1" x14ac:dyDescent="0.15">
      <c r="A120" s="858"/>
      <c r="B120" s="859"/>
      <c r="C120" s="853" t="s">
        <v>448</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443</v>
      </c>
      <c r="AB120" s="818"/>
      <c r="AC120" s="818"/>
      <c r="AD120" s="818"/>
      <c r="AE120" s="819"/>
      <c r="AF120" s="820" t="s">
        <v>466</v>
      </c>
      <c r="AG120" s="818"/>
      <c r="AH120" s="818"/>
      <c r="AI120" s="818"/>
      <c r="AJ120" s="819"/>
      <c r="AK120" s="820" t="s">
        <v>130</v>
      </c>
      <c r="AL120" s="818"/>
      <c r="AM120" s="818"/>
      <c r="AN120" s="818"/>
      <c r="AO120" s="819"/>
      <c r="AP120" s="862" t="s">
        <v>452</v>
      </c>
      <c r="AQ120" s="863"/>
      <c r="AR120" s="863"/>
      <c r="AS120" s="863"/>
      <c r="AT120" s="864"/>
      <c r="AU120" s="918" t="s">
        <v>477</v>
      </c>
      <c r="AV120" s="919"/>
      <c r="AW120" s="919"/>
      <c r="AX120" s="919"/>
      <c r="AY120" s="920"/>
      <c r="AZ120" s="898" t="s">
        <v>478</v>
      </c>
      <c r="BA120" s="846"/>
      <c r="BB120" s="846"/>
      <c r="BC120" s="846"/>
      <c r="BD120" s="846"/>
      <c r="BE120" s="846"/>
      <c r="BF120" s="846"/>
      <c r="BG120" s="846"/>
      <c r="BH120" s="846"/>
      <c r="BI120" s="846"/>
      <c r="BJ120" s="846"/>
      <c r="BK120" s="846"/>
      <c r="BL120" s="846"/>
      <c r="BM120" s="846"/>
      <c r="BN120" s="846"/>
      <c r="BO120" s="846"/>
      <c r="BP120" s="847"/>
      <c r="BQ120" s="899">
        <v>14046724</v>
      </c>
      <c r="BR120" s="880"/>
      <c r="BS120" s="880"/>
      <c r="BT120" s="880"/>
      <c r="BU120" s="880"/>
      <c r="BV120" s="880">
        <v>14669677</v>
      </c>
      <c r="BW120" s="880"/>
      <c r="BX120" s="880"/>
      <c r="BY120" s="880"/>
      <c r="BZ120" s="880"/>
      <c r="CA120" s="880">
        <v>14400614</v>
      </c>
      <c r="CB120" s="880"/>
      <c r="CC120" s="880"/>
      <c r="CD120" s="880"/>
      <c r="CE120" s="880"/>
      <c r="CF120" s="904">
        <v>92.2</v>
      </c>
      <c r="CG120" s="905"/>
      <c r="CH120" s="905"/>
      <c r="CI120" s="905"/>
      <c r="CJ120" s="905"/>
      <c r="CK120" s="906" t="s">
        <v>479</v>
      </c>
      <c r="CL120" s="890"/>
      <c r="CM120" s="890"/>
      <c r="CN120" s="890"/>
      <c r="CO120" s="891"/>
      <c r="CP120" s="910" t="s">
        <v>480</v>
      </c>
      <c r="CQ120" s="911"/>
      <c r="CR120" s="911"/>
      <c r="CS120" s="911"/>
      <c r="CT120" s="911"/>
      <c r="CU120" s="911"/>
      <c r="CV120" s="911"/>
      <c r="CW120" s="911"/>
      <c r="CX120" s="911"/>
      <c r="CY120" s="911"/>
      <c r="CZ120" s="911"/>
      <c r="DA120" s="911"/>
      <c r="DB120" s="911"/>
      <c r="DC120" s="911"/>
      <c r="DD120" s="911"/>
      <c r="DE120" s="911"/>
      <c r="DF120" s="912"/>
      <c r="DG120" s="899">
        <v>4505657</v>
      </c>
      <c r="DH120" s="880"/>
      <c r="DI120" s="880"/>
      <c r="DJ120" s="880"/>
      <c r="DK120" s="880"/>
      <c r="DL120" s="880">
        <v>4400988</v>
      </c>
      <c r="DM120" s="880"/>
      <c r="DN120" s="880"/>
      <c r="DO120" s="880"/>
      <c r="DP120" s="880"/>
      <c r="DQ120" s="880">
        <v>4068224</v>
      </c>
      <c r="DR120" s="880"/>
      <c r="DS120" s="880"/>
      <c r="DT120" s="880"/>
      <c r="DU120" s="880"/>
      <c r="DV120" s="881">
        <v>26.1</v>
      </c>
      <c r="DW120" s="881"/>
      <c r="DX120" s="881"/>
      <c r="DY120" s="881"/>
      <c r="DZ120" s="882"/>
    </row>
    <row r="121" spans="1:130" s="230" customFormat="1" ht="26.25" customHeight="1" x14ac:dyDescent="0.15">
      <c r="A121" s="858"/>
      <c r="B121" s="859"/>
      <c r="C121" s="901" t="s">
        <v>481</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443</v>
      </c>
      <c r="AB121" s="818"/>
      <c r="AC121" s="818"/>
      <c r="AD121" s="818"/>
      <c r="AE121" s="819"/>
      <c r="AF121" s="820" t="s">
        <v>443</v>
      </c>
      <c r="AG121" s="818"/>
      <c r="AH121" s="818"/>
      <c r="AI121" s="818"/>
      <c r="AJ121" s="819"/>
      <c r="AK121" s="820" t="s">
        <v>443</v>
      </c>
      <c r="AL121" s="818"/>
      <c r="AM121" s="818"/>
      <c r="AN121" s="818"/>
      <c r="AO121" s="819"/>
      <c r="AP121" s="862" t="s">
        <v>443</v>
      </c>
      <c r="AQ121" s="863"/>
      <c r="AR121" s="863"/>
      <c r="AS121" s="863"/>
      <c r="AT121" s="864"/>
      <c r="AU121" s="921"/>
      <c r="AV121" s="922"/>
      <c r="AW121" s="922"/>
      <c r="AX121" s="922"/>
      <c r="AY121" s="923"/>
      <c r="AZ121" s="853" t="s">
        <v>482</v>
      </c>
      <c r="BA121" s="790"/>
      <c r="BB121" s="790"/>
      <c r="BC121" s="790"/>
      <c r="BD121" s="790"/>
      <c r="BE121" s="790"/>
      <c r="BF121" s="790"/>
      <c r="BG121" s="790"/>
      <c r="BH121" s="790"/>
      <c r="BI121" s="790"/>
      <c r="BJ121" s="790"/>
      <c r="BK121" s="790"/>
      <c r="BL121" s="790"/>
      <c r="BM121" s="790"/>
      <c r="BN121" s="790"/>
      <c r="BO121" s="790"/>
      <c r="BP121" s="791"/>
      <c r="BQ121" s="854">
        <v>1069507</v>
      </c>
      <c r="BR121" s="855"/>
      <c r="BS121" s="855"/>
      <c r="BT121" s="855"/>
      <c r="BU121" s="855"/>
      <c r="BV121" s="855">
        <v>1142595</v>
      </c>
      <c r="BW121" s="855"/>
      <c r="BX121" s="855"/>
      <c r="BY121" s="855"/>
      <c r="BZ121" s="855"/>
      <c r="CA121" s="855">
        <v>1065103</v>
      </c>
      <c r="CB121" s="855"/>
      <c r="CC121" s="855"/>
      <c r="CD121" s="855"/>
      <c r="CE121" s="855"/>
      <c r="CF121" s="913">
        <v>6.8</v>
      </c>
      <c r="CG121" s="914"/>
      <c r="CH121" s="914"/>
      <c r="CI121" s="914"/>
      <c r="CJ121" s="914"/>
      <c r="CK121" s="907"/>
      <c r="CL121" s="893"/>
      <c r="CM121" s="893"/>
      <c r="CN121" s="893"/>
      <c r="CO121" s="894"/>
      <c r="CP121" s="873" t="s">
        <v>483</v>
      </c>
      <c r="CQ121" s="874"/>
      <c r="CR121" s="874"/>
      <c r="CS121" s="874"/>
      <c r="CT121" s="874"/>
      <c r="CU121" s="874"/>
      <c r="CV121" s="874"/>
      <c r="CW121" s="874"/>
      <c r="CX121" s="874"/>
      <c r="CY121" s="874"/>
      <c r="CZ121" s="874"/>
      <c r="DA121" s="874"/>
      <c r="DB121" s="874"/>
      <c r="DC121" s="874"/>
      <c r="DD121" s="874"/>
      <c r="DE121" s="874"/>
      <c r="DF121" s="875"/>
      <c r="DG121" s="854">
        <v>3779037</v>
      </c>
      <c r="DH121" s="855"/>
      <c r="DI121" s="855"/>
      <c r="DJ121" s="855"/>
      <c r="DK121" s="855"/>
      <c r="DL121" s="855">
        <v>3535272</v>
      </c>
      <c r="DM121" s="855"/>
      <c r="DN121" s="855"/>
      <c r="DO121" s="855"/>
      <c r="DP121" s="855"/>
      <c r="DQ121" s="855">
        <v>3130258</v>
      </c>
      <c r="DR121" s="855"/>
      <c r="DS121" s="855"/>
      <c r="DT121" s="855"/>
      <c r="DU121" s="855"/>
      <c r="DV121" s="832">
        <v>20.100000000000001</v>
      </c>
      <c r="DW121" s="832"/>
      <c r="DX121" s="832"/>
      <c r="DY121" s="832"/>
      <c r="DZ121" s="833"/>
    </row>
    <row r="122" spans="1:130" s="230" customFormat="1" ht="26.25" customHeight="1" x14ac:dyDescent="0.15">
      <c r="A122" s="858"/>
      <c r="B122" s="859"/>
      <c r="C122" s="853" t="s">
        <v>460</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466</v>
      </c>
      <c r="AB122" s="818"/>
      <c r="AC122" s="818"/>
      <c r="AD122" s="818"/>
      <c r="AE122" s="819"/>
      <c r="AF122" s="820" t="s">
        <v>391</v>
      </c>
      <c r="AG122" s="818"/>
      <c r="AH122" s="818"/>
      <c r="AI122" s="818"/>
      <c r="AJ122" s="819"/>
      <c r="AK122" s="820" t="s">
        <v>130</v>
      </c>
      <c r="AL122" s="818"/>
      <c r="AM122" s="818"/>
      <c r="AN122" s="818"/>
      <c r="AO122" s="819"/>
      <c r="AP122" s="862" t="s">
        <v>447</v>
      </c>
      <c r="AQ122" s="863"/>
      <c r="AR122" s="863"/>
      <c r="AS122" s="863"/>
      <c r="AT122" s="864"/>
      <c r="AU122" s="921"/>
      <c r="AV122" s="922"/>
      <c r="AW122" s="922"/>
      <c r="AX122" s="922"/>
      <c r="AY122" s="923"/>
      <c r="AZ122" s="876" t="s">
        <v>484</v>
      </c>
      <c r="BA122" s="877"/>
      <c r="BB122" s="877"/>
      <c r="BC122" s="877"/>
      <c r="BD122" s="877"/>
      <c r="BE122" s="877"/>
      <c r="BF122" s="877"/>
      <c r="BG122" s="877"/>
      <c r="BH122" s="877"/>
      <c r="BI122" s="877"/>
      <c r="BJ122" s="877"/>
      <c r="BK122" s="877"/>
      <c r="BL122" s="877"/>
      <c r="BM122" s="877"/>
      <c r="BN122" s="877"/>
      <c r="BO122" s="877"/>
      <c r="BP122" s="878"/>
      <c r="BQ122" s="917">
        <v>44615231</v>
      </c>
      <c r="BR122" s="883"/>
      <c r="BS122" s="883"/>
      <c r="BT122" s="883"/>
      <c r="BU122" s="883"/>
      <c r="BV122" s="883">
        <v>42420764</v>
      </c>
      <c r="BW122" s="883"/>
      <c r="BX122" s="883"/>
      <c r="BY122" s="883"/>
      <c r="BZ122" s="883"/>
      <c r="CA122" s="883">
        <v>40094729</v>
      </c>
      <c r="CB122" s="883"/>
      <c r="CC122" s="883"/>
      <c r="CD122" s="883"/>
      <c r="CE122" s="883"/>
      <c r="CF122" s="884">
        <v>256.8</v>
      </c>
      <c r="CG122" s="885"/>
      <c r="CH122" s="885"/>
      <c r="CI122" s="885"/>
      <c r="CJ122" s="885"/>
      <c r="CK122" s="907"/>
      <c r="CL122" s="893"/>
      <c r="CM122" s="893"/>
      <c r="CN122" s="893"/>
      <c r="CO122" s="894"/>
      <c r="CP122" s="873" t="s">
        <v>485</v>
      </c>
      <c r="CQ122" s="874"/>
      <c r="CR122" s="874"/>
      <c r="CS122" s="874"/>
      <c r="CT122" s="874"/>
      <c r="CU122" s="874"/>
      <c r="CV122" s="874"/>
      <c r="CW122" s="874"/>
      <c r="CX122" s="874"/>
      <c r="CY122" s="874"/>
      <c r="CZ122" s="874"/>
      <c r="DA122" s="874"/>
      <c r="DB122" s="874"/>
      <c r="DC122" s="874"/>
      <c r="DD122" s="874"/>
      <c r="DE122" s="874"/>
      <c r="DF122" s="875"/>
      <c r="DG122" s="854">
        <v>3432474</v>
      </c>
      <c r="DH122" s="855"/>
      <c r="DI122" s="855"/>
      <c r="DJ122" s="855"/>
      <c r="DK122" s="855"/>
      <c r="DL122" s="855">
        <v>3045050</v>
      </c>
      <c r="DM122" s="855"/>
      <c r="DN122" s="855"/>
      <c r="DO122" s="855"/>
      <c r="DP122" s="855"/>
      <c r="DQ122" s="855">
        <v>2804354</v>
      </c>
      <c r="DR122" s="855"/>
      <c r="DS122" s="855"/>
      <c r="DT122" s="855"/>
      <c r="DU122" s="855"/>
      <c r="DV122" s="832">
        <v>18</v>
      </c>
      <c r="DW122" s="832"/>
      <c r="DX122" s="832"/>
      <c r="DY122" s="832"/>
      <c r="DZ122" s="833"/>
    </row>
    <row r="123" spans="1:130" s="230" customFormat="1" ht="26.25" customHeight="1" x14ac:dyDescent="0.15">
      <c r="A123" s="858"/>
      <c r="B123" s="859"/>
      <c r="C123" s="853" t="s">
        <v>469</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t="s">
        <v>443</v>
      </c>
      <c r="AB123" s="818"/>
      <c r="AC123" s="818"/>
      <c r="AD123" s="818"/>
      <c r="AE123" s="819"/>
      <c r="AF123" s="820" t="s">
        <v>443</v>
      </c>
      <c r="AG123" s="818"/>
      <c r="AH123" s="818"/>
      <c r="AI123" s="818"/>
      <c r="AJ123" s="819"/>
      <c r="AK123" s="820" t="s">
        <v>130</v>
      </c>
      <c r="AL123" s="818"/>
      <c r="AM123" s="818"/>
      <c r="AN123" s="818"/>
      <c r="AO123" s="819"/>
      <c r="AP123" s="862" t="s">
        <v>443</v>
      </c>
      <c r="AQ123" s="863"/>
      <c r="AR123" s="863"/>
      <c r="AS123" s="863"/>
      <c r="AT123" s="864"/>
      <c r="AU123" s="924"/>
      <c r="AV123" s="925"/>
      <c r="AW123" s="925"/>
      <c r="AX123" s="925"/>
      <c r="AY123" s="925"/>
      <c r="AZ123" s="251" t="s">
        <v>189</v>
      </c>
      <c r="BA123" s="251"/>
      <c r="BB123" s="251"/>
      <c r="BC123" s="251"/>
      <c r="BD123" s="251"/>
      <c r="BE123" s="251"/>
      <c r="BF123" s="251"/>
      <c r="BG123" s="251"/>
      <c r="BH123" s="251"/>
      <c r="BI123" s="251"/>
      <c r="BJ123" s="251"/>
      <c r="BK123" s="251"/>
      <c r="BL123" s="251"/>
      <c r="BM123" s="251"/>
      <c r="BN123" s="251"/>
      <c r="BO123" s="915" t="s">
        <v>486</v>
      </c>
      <c r="BP123" s="916"/>
      <c r="BQ123" s="870">
        <v>59731462</v>
      </c>
      <c r="BR123" s="871"/>
      <c r="BS123" s="871"/>
      <c r="BT123" s="871"/>
      <c r="BU123" s="871"/>
      <c r="BV123" s="871">
        <v>58233036</v>
      </c>
      <c r="BW123" s="871"/>
      <c r="BX123" s="871"/>
      <c r="BY123" s="871"/>
      <c r="BZ123" s="871"/>
      <c r="CA123" s="871">
        <v>55560446</v>
      </c>
      <c r="CB123" s="871"/>
      <c r="CC123" s="871"/>
      <c r="CD123" s="871"/>
      <c r="CE123" s="871"/>
      <c r="CF123" s="786"/>
      <c r="CG123" s="787"/>
      <c r="CH123" s="787"/>
      <c r="CI123" s="787"/>
      <c r="CJ123" s="872"/>
      <c r="CK123" s="907"/>
      <c r="CL123" s="893"/>
      <c r="CM123" s="893"/>
      <c r="CN123" s="893"/>
      <c r="CO123" s="894"/>
      <c r="CP123" s="873" t="s">
        <v>487</v>
      </c>
      <c r="CQ123" s="874"/>
      <c r="CR123" s="874"/>
      <c r="CS123" s="874"/>
      <c r="CT123" s="874"/>
      <c r="CU123" s="874"/>
      <c r="CV123" s="874"/>
      <c r="CW123" s="874"/>
      <c r="CX123" s="874"/>
      <c r="CY123" s="874"/>
      <c r="CZ123" s="874"/>
      <c r="DA123" s="874"/>
      <c r="DB123" s="874"/>
      <c r="DC123" s="874"/>
      <c r="DD123" s="874"/>
      <c r="DE123" s="874"/>
      <c r="DF123" s="875"/>
      <c r="DG123" s="817">
        <v>148172</v>
      </c>
      <c r="DH123" s="818"/>
      <c r="DI123" s="818"/>
      <c r="DJ123" s="818"/>
      <c r="DK123" s="819"/>
      <c r="DL123" s="820">
        <v>137390</v>
      </c>
      <c r="DM123" s="818"/>
      <c r="DN123" s="818"/>
      <c r="DO123" s="818"/>
      <c r="DP123" s="819"/>
      <c r="DQ123" s="820">
        <v>132207</v>
      </c>
      <c r="DR123" s="818"/>
      <c r="DS123" s="818"/>
      <c r="DT123" s="818"/>
      <c r="DU123" s="819"/>
      <c r="DV123" s="862">
        <v>0.8</v>
      </c>
      <c r="DW123" s="863"/>
      <c r="DX123" s="863"/>
      <c r="DY123" s="863"/>
      <c r="DZ123" s="864"/>
    </row>
    <row r="124" spans="1:130" s="230" customFormat="1" ht="26.25" customHeight="1" thickBot="1" x14ac:dyDescent="0.2">
      <c r="A124" s="858"/>
      <c r="B124" s="859"/>
      <c r="C124" s="853" t="s">
        <v>472</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130</v>
      </c>
      <c r="AB124" s="818"/>
      <c r="AC124" s="818"/>
      <c r="AD124" s="818"/>
      <c r="AE124" s="819"/>
      <c r="AF124" s="820" t="s">
        <v>443</v>
      </c>
      <c r="AG124" s="818"/>
      <c r="AH124" s="818"/>
      <c r="AI124" s="818"/>
      <c r="AJ124" s="819"/>
      <c r="AK124" s="820" t="s">
        <v>443</v>
      </c>
      <c r="AL124" s="818"/>
      <c r="AM124" s="818"/>
      <c r="AN124" s="818"/>
      <c r="AO124" s="819"/>
      <c r="AP124" s="862" t="s">
        <v>443</v>
      </c>
      <c r="AQ124" s="863"/>
      <c r="AR124" s="863"/>
      <c r="AS124" s="863"/>
      <c r="AT124" s="864"/>
      <c r="AU124" s="865" t="s">
        <v>488</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44.1</v>
      </c>
      <c r="BR124" s="869"/>
      <c r="BS124" s="869"/>
      <c r="BT124" s="869"/>
      <c r="BU124" s="869"/>
      <c r="BV124" s="869">
        <v>29.4</v>
      </c>
      <c r="BW124" s="869"/>
      <c r="BX124" s="869"/>
      <c r="BY124" s="869"/>
      <c r="BZ124" s="869"/>
      <c r="CA124" s="869">
        <v>20.9</v>
      </c>
      <c r="CB124" s="869"/>
      <c r="CC124" s="869"/>
      <c r="CD124" s="869"/>
      <c r="CE124" s="869"/>
      <c r="CF124" s="764"/>
      <c r="CG124" s="765"/>
      <c r="CH124" s="765"/>
      <c r="CI124" s="765"/>
      <c r="CJ124" s="900"/>
      <c r="CK124" s="908"/>
      <c r="CL124" s="908"/>
      <c r="CM124" s="908"/>
      <c r="CN124" s="908"/>
      <c r="CO124" s="909"/>
      <c r="CP124" s="873" t="s">
        <v>489</v>
      </c>
      <c r="CQ124" s="874"/>
      <c r="CR124" s="874"/>
      <c r="CS124" s="874"/>
      <c r="CT124" s="874"/>
      <c r="CU124" s="874"/>
      <c r="CV124" s="874"/>
      <c r="CW124" s="874"/>
      <c r="CX124" s="874"/>
      <c r="CY124" s="874"/>
      <c r="CZ124" s="874"/>
      <c r="DA124" s="874"/>
      <c r="DB124" s="874"/>
      <c r="DC124" s="874"/>
      <c r="DD124" s="874"/>
      <c r="DE124" s="874"/>
      <c r="DF124" s="875"/>
      <c r="DG124" s="801">
        <v>172196</v>
      </c>
      <c r="DH124" s="802"/>
      <c r="DI124" s="802"/>
      <c r="DJ124" s="802"/>
      <c r="DK124" s="803"/>
      <c r="DL124" s="804">
        <v>154771</v>
      </c>
      <c r="DM124" s="802"/>
      <c r="DN124" s="802"/>
      <c r="DO124" s="802"/>
      <c r="DP124" s="803"/>
      <c r="DQ124" s="804">
        <v>128436</v>
      </c>
      <c r="DR124" s="802"/>
      <c r="DS124" s="802"/>
      <c r="DT124" s="802"/>
      <c r="DU124" s="803"/>
      <c r="DV124" s="886">
        <v>0.8</v>
      </c>
      <c r="DW124" s="887"/>
      <c r="DX124" s="887"/>
      <c r="DY124" s="887"/>
      <c r="DZ124" s="888"/>
    </row>
    <row r="125" spans="1:130" s="230" customFormat="1" ht="26.25" customHeight="1" x14ac:dyDescent="0.15">
      <c r="A125" s="858"/>
      <c r="B125" s="859"/>
      <c r="C125" s="853" t="s">
        <v>474</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443</v>
      </c>
      <c r="AB125" s="818"/>
      <c r="AC125" s="818"/>
      <c r="AD125" s="818"/>
      <c r="AE125" s="819"/>
      <c r="AF125" s="820" t="s">
        <v>447</v>
      </c>
      <c r="AG125" s="818"/>
      <c r="AH125" s="818"/>
      <c r="AI125" s="818"/>
      <c r="AJ125" s="819"/>
      <c r="AK125" s="820" t="s">
        <v>443</v>
      </c>
      <c r="AL125" s="818"/>
      <c r="AM125" s="818"/>
      <c r="AN125" s="818"/>
      <c r="AO125" s="819"/>
      <c r="AP125" s="862" t="s">
        <v>443</v>
      </c>
      <c r="AQ125" s="863"/>
      <c r="AR125" s="863"/>
      <c r="AS125" s="863"/>
      <c r="AT125" s="8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9" t="s">
        <v>490</v>
      </c>
      <c r="CL125" s="890"/>
      <c r="CM125" s="890"/>
      <c r="CN125" s="890"/>
      <c r="CO125" s="891"/>
      <c r="CP125" s="898" t="s">
        <v>491</v>
      </c>
      <c r="CQ125" s="846"/>
      <c r="CR125" s="846"/>
      <c r="CS125" s="846"/>
      <c r="CT125" s="846"/>
      <c r="CU125" s="846"/>
      <c r="CV125" s="846"/>
      <c r="CW125" s="846"/>
      <c r="CX125" s="846"/>
      <c r="CY125" s="846"/>
      <c r="CZ125" s="846"/>
      <c r="DA125" s="846"/>
      <c r="DB125" s="846"/>
      <c r="DC125" s="846"/>
      <c r="DD125" s="846"/>
      <c r="DE125" s="846"/>
      <c r="DF125" s="847"/>
      <c r="DG125" s="899" t="s">
        <v>461</v>
      </c>
      <c r="DH125" s="880"/>
      <c r="DI125" s="880"/>
      <c r="DJ125" s="880"/>
      <c r="DK125" s="880"/>
      <c r="DL125" s="880" t="s">
        <v>447</v>
      </c>
      <c r="DM125" s="880"/>
      <c r="DN125" s="880"/>
      <c r="DO125" s="880"/>
      <c r="DP125" s="880"/>
      <c r="DQ125" s="880" t="s">
        <v>443</v>
      </c>
      <c r="DR125" s="880"/>
      <c r="DS125" s="880"/>
      <c r="DT125" s="880"/>
      <c r="DU125" s="880"/>
      <c r="DV125" s="881" t="s">
        <v>130</v>
      </c>
      <c r="DW125" s="881"/>
      <c r="DX125" s="881"/>
      <c r="DY125" s="881"/>
      <c r="DZ125" s="882"/>
    </row>
    <row r="126" spans="1:130" s="230" customFormat="1" ht="26.25" customHeight="1" thickBot="1" x14ac:dyDescent="0.2">
      <c r="A126" s="858"/>
      <c r="B126" s="859"/>
      <c r="C126" s="853" t="s">
        <v>476</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447</v>
      </c>
      <c r="AB126" s="818"/>
      <c r="AC126" s="818"/>
      <c r="AD126" s="818"/>
      <c r="AE126" s="819"/>
      <c r="AF126" s="820" t="s">
        <v>447</v>
      </c>
      <c r="AG126" s="818"/>
      <c r="AH126" s="818"/>
      <c r="AI126" s="818"/>
      <c r="AJ126" s="819"/>
      <c r="AK126" s="820" t="s">
        <v>443</v>
      </c>
      <c r="AL126" s="818"/>
      <c r="AM126" s="818"/>
      <c r="AN126" s="818"/>
      <c r="AO126" s="819"/>
      <c r="AP126" s="862" t="s">
        <v>452</v>
      </c>
      <c r="AQ126" s="863"/>
      <c r="AR126" s="863"/>
      <c r="AS126" s="863"/>
      <c r="AT126" s="8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2"/>
      <c r="CL126" s="893"/>
      <c r="CM126" s="893"/>
      <c r="CN126" s="893"/>
      <c r="CO126" s="894"/>
      <c r="CP126" s="853" t="s">
        <v>492</v>
      </c>
      <c r="CQ126" s="790"/>
      <c r="CR126" s="790"/>
      <c r="CS126" s="790"/>
      <c r="CT126" s="790"/>
      <c r="CU126" s="790"/>
      <c r="CV126" s="790"/>
      <c r="CW126" s="790"/>
      <c r="CX126" s="790"/>
      <c r="CY126" s="790"/>
      <c r="CZ126" s="790"/>
      <c r="DA126" s="790"/>
      <c r="DB126" s="790"/>
      <c r="DC126" s="790"/>
      <c r="DD126" s="790"/>
      <c r="DE126" s="790"/>
      <c r="DF126" s="791"/>
      <c r="DG126" s="854" t="s">
        <v>447</v>
      </c>
      <c r="DH126" s="855"/>
      <c r="DI126" s="855"/>
      <c r="DJ126" s="855"/>
      <c r="DK126" s="855"/>
      <c r="DL126" s="855" t="s">
        <v>443</v>
      </c>
      <c r="DM126" s="855"/>
      <c r="DN126" s="855"/>
      <c r="DO126" s="855"/>
      <c r="DP126" s="855"/>
      <c r="DQ126" s="855" t="s">
        <v>452</v>
      </c>
      <c r="DR126" s="855"/>
      <c r="DS126" s="855"/>
      <c r="DT126" s="855"/>
      <c r="DU126" s="855"/>
      <c r="DV126" s="832" t="s">
        <v>443</v>
      </c>
      <c r="DW126" s="832"/>
      <c r="DX126" s="832"/>
      <c r="DY126" s="832"/>
      <c r="DZ126" s="833"/>
    </row>
    <row r="127" spans="1:130" s="230" customFormat="1" ht="26.25" customHeight="1" x14ac:dyDescent="0.15">
      <c r="A127" s="860"/>
      <c r="B127" s="861"/>
      <c r="C127" s="876" t="s">
        <v>493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452</v>
      </c>
      <c r="AB127" s="818"/>
      <c r="AC127" s="818"/>
      <c r="AD127" s="818"/>
      <c r="AE127" s="819"/>
      <c r="AF127" s="820" t="s">
        <v>443</v>
      </c>
      <c r="AG127" s="818"/>
      <c r="AH127" s="818"/>
      <c r="AI127" s="818"/>
      <c r="AJ127" s="819"/>
      <c r="AK127" s="820" t="s">
        <v>130</v>
      </c>
      <c r="AL127" s="818"/>
      <c r="AM127" s="818"/>
      <c r="AN127" s="818"/>
      <c r="AO127" s="819"/>
      <c r="AP127" s="862" t="s">
        <v>447</v>
      </c>
      <c r="AQ127" s="863"/>
      <c r="AR127" s="863"/>
      <c r="AS127" s="863"/>
      <c r="AT127" s="864"/>
      <c r="AU127" s="232"/>
      <c r="AV127" s="232"/>
      <c r="AW127" s="232"/>
      <c r="AX127" s="879" t="s">
        <v>494</v>
      </c>
      <c r="AY127" s="850"/>
      <c r="AZ127" s="850"/>
      <c r="BA127" s="850"/>
      <c r="BB127" s="850"/>
      <c r="BC127" s="850"/>
      <c r="BD127" s="850"/>
      <c r="BE127" s="851"/>
      <c r="BF127" s="849" t="s">
        <v>495</v>
      </c>
      <c r="BG127" s="850"/>
      <c r="BH127" s="850"/>
      <c r="BI127" s="850"/>
      <c r="BJ127" s="850"/>
      <c r="BK127" s="850"/>
      <c r="BL127" s="851"/>
      <c r="BM127" s="849" t="s">
        <v>496</v>
      </c>
      <c r="BN127" s="850"/>
      <c r="BO127" s="850"/>
      <c r="BP127" s="850"/>
      <c r="BQ127" s="850"/>
      <c r="BR127" s="850"/>
      <c r="BS127" s="851"/>
      <c r="BT127" s="849" t="s">
        <v>497</v>
      </c>
      <c r="BU127" s="850"/>
      <c r="BV127" s="850"/>
      <c r="BW127" s="850"/>
      <c r="BX127" s="850"/>
      <c r="BY127" s="850"/>
      <c r="BZ127" s="852"/>
      <c r="CA127" s="232"/>
      <c r="CB127" s="232"/>
      <c r="CC127" s="232"/>
      <c r="CD127" s="255"/>
      <c r="CE127" s="255"/>
      <c r="CF127" s="255"/>
      <c r="CG127" s="232"/>
      <c r="CH127" s="232"/>
      <c r="CI127" s="232"/>
      <c r="CJ127" s="254"/>
      <c r="CK127" s="892"/>
      <c r="CL127" s="893"/>
      <c r="CM127" s="893"/>
      <c r="CN127" s="893"/>
      <c r="CO127" s="894"/>
      <c r="CP127" s="853" t="s">
        <v>498</v>
      </c>
      <c r="CQ127" s="790"/>
      <c r="CR127" s="790"/>
      <c r="CS127" s="790"/>
      <c r="CT127" s="790"/>
      <c r="CU127" s="790"/>
      <c r="CV127" s="790"/>
      <c r="CW127" s="790"/>
      <c r="CX127" s="790"/>
      <c r="CY127" s="790"/>
      <c r="CZ127" s="790"/>
      <c r="DA127" s="790"/>
      <c r="DB127" s="790"/>
      <c r="DC127" s="790"/>
      <c r="DD127" s="790"/>
      <c r="DE127" s="790"/>
      <c r="DF127" s="791"/>
      <c r="DG127" s="854" t="s">
        <v>447</v>
      </c>
      <c r="DH127" s="855"/>
      <c r="DI127" s="855"/>
      <c r="DJ127" s="855"/>
      <c r="DK127" s="855"/>
      <c r="DL127" s="855" t="s">
        <v>443</v>
      </c>
      <c r="DM127" s="855"/>
      <c r="DN127" s="855"/>
      <c r="DO127" s="855"/>
      <c r="DP127" s="855"/>
      <c r="DQ127" s="855" t="s">
        <v>444</v>
      </c>
      <c r="DR127" s="855"/>
      <c r="DS127" s="855"/>
      <c r="DT127" s="855"/>
      <c r="DU127" s="855"/>
      <c r="DV127" s="832" t="s">
        <v>447</v>
      </c>
      <c r="DW127" s="832"/>
      <c r="DX127" s="832"/>
      <c r="DY127" s="832"/>
      <c r="DZ127" s="833"/>
    </row>
    <row r="128" spans="1:130" s="230" customFormat="1" ht="26.25" customHeight="1" thickBot="1" x14ac:dyDescent="0.2">
      <c r="A128" s="834" t="s">
        <v>499</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500</v>
      </c>
      <c r="X128" s="836"/>
      <c r="Y128" s="836"/>
      <c r="Z128" s="837"/>
      <c r="AA128" s="838">
        <v>134875</v>
      </c>
      <c r="AB128" s="839"/>
      <c r="AC128" s="839"/>
      <c r="AD128" s="839"/>
      <c r="AE128" s="840"/>
      <c r="AF128" s="841">
        <v>118662</v>
      </c>
      <c r="AG128" s="839"/>
      <c r="AH128" s="839"/>
      <c r="AI128" s="839"/>
      <c r="AJ128" s="840"/>
      <c r="AK128" s="841">
        <v>89440</v>
      </c>
      <c r="AL128" s="839"/>
      <c r="AM128" s="839"/>
      <c r="AN128" s="839"/>
      <c r="AO128" s="840"/>
      <c r="AP128" s="842"/>
      <c r="AQ128" s="843"/>
      <c r="AR128" s="843"/>
      <c r="AS128" s="843"/>
      <c r="AT128" s="844"/>
      <c r="AU128" s="232"/>
      <c r="AV128" s="232"/>
      <c r="AW128" s="232"/>
      <c r="AX128" s="845" t="s">
        <v>501</v>
      </c>
      <c r="AY128" s="846"/>
      <c r="AZ128" s="846"/>
      <c r="BA128" s="846"/>
      <c r="BB128" s="846"/>
      <c r="BC128" s="846"/>
      <c r="BD128" s="846"/>
      <c r="BE128" s="847"/>
      <c r="BF128" s="824" t="s">
        <v>452</v>
      </c>
      <c r="BG128" s="825"/>
      <c r="BH128" s="825"/>
      <c r="BI128" s="825"/>
      <c r="BJ128" s="825"/>
      <c r="BK128" s="825"/>
      <c r="BL128" s="848"/>
      <c r="BM128" s="824">
        <v>12.46</v>
      </c>
      <c r="BN128" s="825"/>
      <c r="BO128" s="825"/>
      <c r="BP128" s="825"/>
      <c r="BQ128" s="825"/>
      <c r="BR128" s="825"/>
      <c r="BS128" s="848"/>
      <c r="BT128" s="824">
        <v>20</v>
      </c>
      <c r="BU128" s="825"/>
      <c r="BV128" s="825"/>
      <c r="BW128" s="825"/>
      <c r="BX128" s="825"/>
      <c r="BY128" s="825"/>
      <c r="BZ128" s="826"/>
      <c r="CA128" s="255"/>
      <c r="CB128" s="255"/>
      <c r="CC128" s="255"/>
      <c r="CD128" s="255"/>
      <c r="CE128" s="255"/>
      <c r="CF128" s="255"/>
      <c r="CG128" s="232"/>
      <c r="CH128" s="232"/>
      <c r="CI128" s="232"/>
      <c r="CJ128" s="254"/>
      <c r="CK128" s="895"/>
      <c r="CL128" s="896"/>
      <c r="CM128" s="896"/>
      <c r="CN128" s="896"/>
      <c r="CO128" s="897"/>
      <c r="CP128" s="827" t="s">
        <v>502</v>
      </c>
      <c r="CQ128" s="768"/>
      <c r="CR128" s="768"/>
      <c r="CS128" s="768"/>
      <c r="CT128" s="768"/>
      <c r="CU128" s="768"/>
      <c r="CV128" s="768"/>
      <c r="CW128" s="768"/>
      <c r="CX128" s="768"/>
      <c r="CY128" s="768"/>
      <c r="CZ128" s="768"/>
      <c r="DA128" s="768"/>
      <c r="DB128" s="768"/>
      <c r="DC128" s="768"/>
      <c r="DD128" s="768"/>
      <c r="DE128" s="768"/>
      <c r="DF128" s="769"/>
      <c r="DG128" s="828" t="s">
        <v>461</v>
      </c>
      <c r="DH128" s="829"/>
      <c r="DI128" s="829"/>
      <c r="DJ128" s="829"/>
      <c r="DK128" s="829"/>
      <c r="DL128" s="829" t="s">
        <v>461</v>
      </c>
      <c r="DM128" s="829"/>
      <c r="DN128" s="829"/>
      <c r="DO128" s="829"/>
      <c r="DP128" s="829"/>
      <c r="DQ128" s="829" t="s">
        <v>461</v>
      </c>
      <c r="DR128" s="829"/>
      <c r="DS128" s="829"/>
      <c r="DT128" s="829"/>
      <c r="DU128" s="829"/>
      <c r="DV128" s="830" t="s">
        <v>461</v>
      </c>
      <c r="DW128" s="830"/>
      <c r="DX128" s="830"/>
      <c r="DY128" s="830"/>
      <c r="DZ128" s="831"/>
    </row>
    <row r="129" spans="1:131" s="230" customFormat="1" ht="26.25" customHeight="1" x14ac:dyDescent="0.15">
      <c r="A129" s="812" t="s">
        <v>110</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503</v>
      </c>
      <c r="X129" s="815"/>
      <c r="Y129" s="815"/>
      <c r="Z129" s="816"/>
      <c r="AA129" s="817">
        <v>20425330</v>
      </c>
      <c r="AB129" s="818"/>
      <c r="AC129" s="818"/>
      <c r="AD129" s="818"/>
      <c r="AE129" s="819"/>
      <c r="AF129" s="820">
        <v>20956482</v>
      </c>
      <c r="AG129" s="818"/>
      <c r="AH129" s="818"/>
      <c r="AI129" s="818"/>
      <c r="AJ129" s="819"/>
      <c r="AK129" s="820">
        <v>20344889</v>
      </c>
      <c r="AL129" s="818"/>
      <c r="AM129" s="818"/>
      <c r="AN129" s="818"/>
      <c r="AO129" s="819"/>
      <c r="AP129" s="821"/>
      <c r="AQ129" s="822"/>
      <c r="AR129" s="822"/>
      <c r="AS129" s="822"/>
      <c r="AT129" s="823"/>
      <c r="AU129" s="233"/>
      <c r="AV129" s="233"/>
      <c r="AW129" s="233"/>
      <c r="AX129" s="789" t="s">
        <v>504</v>
      </c>
      <c r="AY129" s="790"/>
      <c r="AZ129" s="790"/>
      <c r="BA129" s="790"/>
      <c r="BB129" s="790"/>
      <c r="BC129" s="790"/>
      <c r="BD129" s="790"/>
      <c r="BE129" s="791"/>
      <c r="BF129" s="808" t="s">
        <v>130</v>
      </c>
      <c r="BG129" s="809"/>
      <c r="BH129" s="809"/>
      <c r="BI129" s="809"/>
      <c r="BJ129" s="809"/>
      <c r="BK129" s="809"/>
      <c r="BL129" s="810"/>
      <c r="BM129" s="808">
        <v>17.46</v>
      </c>
      <c r="BN129" s="809"/>
      <c r="BO129" s="809"/>
      <c r="BP129" s="809"/>
      <c r="BQ129" s="809"/>
      <c r="BR129" s="809"/>
      <c r="BS129" s="810"/>
      <c r="BT129" s="808">
        <v>30</v>
      </c>
      <c r="BU129" s="809"/>
      <c r="BV129" s="809"/>
      <c r="BW129" s="809"/>
      <c r="BX129" s="809"/>
      <c r="BY129" s="809"/>
      <c r="BZ129" s="8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2" t="s">
        <v>505</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506</v>
      </c>
      <c r="X130" s="815"/>
      <c r="Y130" s="815"/>
      <c r="Z130" s="816"/>
      <c r="AA130" s="817">
        <v>4953970</v>
      </c>
      <c r="AB130" s="818"/>
      <c r="AC130" s="818"/>
      <c r="AD130" s="818"/>
      <c r="AE130" s="819"/>
      <c r="AF130" s="820">
        <v>4782084</v>
      </c>
      <c r="AG130" s="818"/>
      <c r="AH130" s="818"/>
      <c r="AI130" s="818"/>
      <c r="AJ130" s="819"/>
      <c r="AK130" s="820">
        <v>4732815</v>
      </c>
      <c r="AL130" s="818"/>
      <c r="AM130" s="818"/>
      <c r="AN130" s="818"/>
      <c r="AO130" s="819"/>
      <c r="AP130" s="821"/>
      <c r="AQ130" s="822"/>
      <c r="AR130" s="822"/>
      <c r="AS130" s="822"/>
      <c r="AT130" s="823"/>
      <c r="AU130" s="233"/>
      <c r="AV130" s="233"/>
      <c r="AW130" s="233"/>
      <c r="AX130" s="789" t="s">
        <v>507</v>
      </c>
      <c r="AY130" s="790"/>
      <c r="AZ130" s="790"/>
      <c r="BA130" s="790"/>
      <c r="BB130" s="790"/>
      <c r="BC130" s="790"/>
      <c r="BD130" s="790"/>
      <c r="BE130" s="791"/>
      <c r="BF130" s="792">
        <v>10.8</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508</v>
      </c>
      <c r="X131" s="799"/>
      <c r="Y131" s="799"/>
      <c r="Z131" s="800"/>
      <c r="AA131" s="801">
        <v>15471360</v>
      </c>
      <c r="AB131" s="802"/>
      <c r="AC131" s="802"/>
      <c r="AD131" s="802"/>
      <c r="AE131" s="803"/>
      <c r="AF131" s="804">
        <v>16174398</v>
      </c>
      <c r="AG131" s="802"/>
      <c r="AH131" s="802"/>
      <c r="AI131" s="802"/>
      <c r="AJ131" s="803"/>
      <c r="AK131" s="804">
        <v>15612074</v>
      </c>
      <c r="AL131" s="802"/>
      <c r="AM131" s="802"/>
      <c r="AN131" s="802"/>
      <c r="AO131" s="803"/>
      <c r="AP131" s="805"/>
      <c r="AQ131" s="806"/>
      <c r="AR131" s="806"/>
      <c r="AS131" s="806"/>
      <c r="AT131" s="807"/>
      <c r="AU131" s="233"/>
      <c r="AV131" s="233"/>
      <c r="AW131" s="233"/>
      <c r="AX131" s="767" t="s">
        <v>509</v>
      </c>
      <c r="AY131" s="768"/>
      <c r="AZ131" s="768"/>
      <c r="BA131" s="768"/>
      <c r="BB131" s="768"/>
      <c r="BC131" s="768"/>
      <c r="BD131" s="768"/>
      <c r="BE131" s="769"/>
      <c r="BF131" s="770">
        <v>20.9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10.30348334</v>
      </c>
      <c r="AB132" s="783"/>
      <c r="AC132" s="783"/>
      <c r="AD132" s="783"/>
      <c r="AE132" s="784"/>
      <c r="AF132" s="785">
        <v>11.07832267</v>
      </c>
      <c r="AG132" s="783"/>
      <c r="AH132" s="783"/>
      <c r="AI132" s="783"/>
      <c r="AJ132" s="784"/>
      <c r="AK132" s="785">
        <v>11.12982811</v>
      </c>
      <c r="AL132" s="783"/>
      <c r="AM132" s="783"/>
      <c r="AN132" s="783"/>
      <c r="AO132" s="784"/>
      <c r="AP132" s="786"/>
      <c r="AQ132" s="787"/>
      <c r="AR132" s="787"/>
      <c r="AS132" s="787"/>
      <c r="AT132" s="78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10.7</v>
      </c>
      <c r="AB133" s="762"/>
      <c r="AC133" s="762"/>
      <c r="AD133" s="762"/>
      <c r="AE133" s="763"/>
      <c r="AF133" s="761">
        <v>10.9</v>
      </c>
      <c r="AG133" s="762"/>
      <c r="AH133" s="762"/>
      <c r="AI133" s="762"/>
      <c r="AJ133" s="763"/>
      <c r="AK133" s="761">
        <v>10.8</v>
      </c>
      <c r="AL133" s="762"/>
      <c r="AM133" s="762"/>
      <c r="AN133" s="762"/>
      <c r="AO133" s="763"/>
      <c r="AP133" s="764"/>
      <c r="AQ133" s="765"/>
      <c r="AR133" s="765"/>
      <c r="AS133" s="765"/>
      <c r="AT133" s="76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fhJdP0h/AIjCu2WhvM1I83DeYbCvUAENtY8JE/yxWbC1+LNlB6WXg2sUKIBMMS6TtGquenkSV25w8h0aF7ESg==" saltValue="0cIjYK18QzSbmvtl5+T+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KN9eqkrpSZyTWSinlbTJ6axyHUXlXGhytpNFqRowpamZlzbBfOIQ1Nk0oka3HCsmQa1HO6p/QZl/nxB5djzpQ==" saltValue="I0wAtiAQEHagcM1II9eE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8ToRsb3sn5nNWKrbMjAj/40b7SgFRp1P960g/2fz4D5Q/2q/TjuzA8d6wdix6pDSWrXRywvjGObye5TpKtbgw==" saltValue="P3ZTcLHFkUKcfTozm+Cz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521</v>
      </c>
      <c r="AL9" s="1169"/>
      <c r="AM9" s="1169"/>
      <c r="AN9" s="1170"/>
      <c r="AO9" s="281">
        <v>5969285</v>
      </c>
      <c r="AP9" s="281">
        <v>117782</v>
      </c>
      <c r="AQ9" s="282">
        <v>65316</v>
      </c>
      <c r="AR9" s="283">
        <v>80.3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522</v>
      </c>
      <c r="AL10" s="1169"/>
      <c r="AM10" s="1169"/>
      <c r="AN10" s="1170"/>
      <c r="AO10" s="284">
        <v>26094</v>
      </c>
      <c r="AP10" s="284">
        <v>515</v>
      </c>
      <c r="AQ10" s="285">
        <v>6075</v>
      </c>
      <c r="AR10" s="286">
        <v>-91.5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523</v>
      </c>
      <c r="AL11" s="1169"/>
      <c r="AM11" s="1169"/>
      <c r="AN11" s="1170"/>
      <c r="AO11" s="284">
        <v>30831</v>
      </c>
      <c r="AP11" s="284">
        <v>608</v>
      </c>
      <c r="AQ11" s="285">
        <v>1232</v>
      </c>
      <c r="AR11" s="286">
        <v>-50.6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524</v>
      </c>
      <c r="AL12" s="1169"/>
      <c r="AM12" s="1169"/>
      <c r="AN12" s="1170"/>
      <c r="AO12" s="284">
        <v>12000</v>
      </c>
      <c r="AP12" s="284">
        <v>237</v>
      </c>
      <c r="AQ12" s="285">
        <v>18</v>
      </c>
      <c r="AR12" s="286">
        <v>1216.7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525</v>
      </c>
      <c r="AL13" s="1169"/>
      <c r="AM13" s="1169"/>
      <c r="AN13" s="1170"/>
      <c r="AO13" s="284">
        <v>172786</v>
      </c>
      <c r="AP13" s="284">
        <v>3409</v>
      </c>
      <c r="AQ13" s="285">
        <v>2791</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526</v>
      </c>
      <c r="AL14" s="1169"/>
      <c r="AM14" s="1169"/>
      <c r="AN14" s="1170"/>
      <c r="AO14" s="284">
        <v>125131</v>
      </c>
      <c r="AP14" s="284">
        <v>2469</v>
      </c>
      <c r="AQ14" s="285">
        <v>1364</v>
      </c>
      <c r="AR14" s="286">
        <v>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527</v>
      </c>
      <c r="AL15" s="1172"/>
      <c r="AM15" s="1172"/>
      <c r="AN15" s="1173"/>
      <c r="AO15" s="284">
        <v>-451918</v>
      </c>
      <c r="AP15" s="284">
        <v>-8917</v>
      </c>
      <c r="AQ15" s="285">
        <v>-4006</v>
      </c>
      <c r="AR15" s="286">
        <v>122.6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189</v>
      </c>
      <c r="AL16" s="1172"/>
      <c r="AM16" s="1172"/>
      <c r="AN16" s="1173"/>
      <c r="AO16" s="284">
        <v>5884209</v>
      </c>
      <c r="AP16" s="284">
        <v>116103</v>
      </c>
      <c r="AQ16" s="285">
        <v>72790</v>
      </c>
      <c r="AR16" s="286">
        <v>59.5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532</v>
      </c>
      <c r="AL21" s="1175"/>
      <c r="AM21" s="1175"/>
      <c r="AN21" s="1176"/>
      <c r="AO21" s="297">
        <v>10.83</v>
      </c>
      <c r="AP21" s="298">
        <v>6.54</v>
      </c>
      <c r="AQ21" s="299">
        <v>4.29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533</v>
      </c>
      <c r="AL22" s="1175"/>
      <c r="AM22" s="1175"/>
      <c r="AN22" s="1176"/>
      <c r="AO22" s="302">
        <v>97.7</v>
      </c>
      <c r="AP22" s="303">
        <v>98.3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7" t="s">
        <v>534</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537</v>
      </c>
      <c r="AL32" s="1159"/>
      <c r="AM32" s="1159"/>
      <c r="AN32" s="1160"/>
      <c r="AO32" s="312">
        <v>5399189</v>
      </c>
      <c r="AP32" s="312">
        <v>106533</v>
      </c>
      <c r="AQ32" s="313">
        <v>35011</v>
      </c>
      <c r="AR32" s="314">
        <v>204.3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538</v>
      </c>
      <c r="AL33" s="1159"/>
      <c r="AM33" s="1159"/>
      <c r="AN33" s="1160"/>
      <c r="AO33" s="312" t="s">
        <v>539</v>
      </c>
      <c r="AP33" s="312" t="s">
        <v>539</v>
      </c>
      <c r="AQ33" s="313" t="s">
        <v>539</v>
      </c>
      <c r="AR33" s="314" t="s">
        <v>539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540</v>
      </c>
      <c r="AL34" s="1159"/>
      <c r="AM34" s="1159"/>
      <c r="AN34" s="1160"/>
      <c r="AO34" s="312" t="s">
        <v>539</v>
      </c>
      <c r="AP34" s="312" t="s">
        <v>539</v>
      </c>
      <c r="AQ34" s="313">
        <v>4</v>
      </c>
      <c r="AR34" s="314" t="s">
        <v>539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541</v>
      </c>
      <c r="AL35" s="1159"/>
      <c r="AM35" s="1159"/>
      <c r="AN35" s="1160"/>
      <c r="AO35" s="312">
        <v>1160663</v>
      </c>
      <c r="AP35" s="312">
        <v>22901</v>
      </c>
      <c r="AQ35" s="313">
        <v>8351</v>
      </c>
      <c r="AR35" s="314">
        <v>174.2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542</v>
      </c>
      <c r="AL36" s="1159"/>
      <c r="AM36" s="1159"/>
      <c r="AN36" s="1160"/>
      <c r="AO36" s="312" t="s">
        <v>539</v>
      </c>
      <c r="AP36" s="312" t="s">
        <v>539</v>
      </c>
      <c r="AQ36" s="313">
        <v>1645</v>
      </c>
      <c r="AR36" s="314" t="s">
        <v>539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543</v>
      </c>
      <c r="AL37" s="1159"/>
      <c r="AM37" s="1159"/>
      <c r="AN37" s="1160"/>
      <c r="AO37" s="312" t="s">
        <v>539</v>
      </c>
      <c r="AP37" s="312" t="s">
        <v>539</v>
      </c>
      <c r="AQ37" s="313">
        <v>1050</v>
      </c>
      <c r="AR37" s="314" t="s">
        <v>539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544</v>
      </c>
      <c r="AL38" s="1162"/>
      <c r="AM38" s="1162"/>
      <c r="AN38" s="1163"/>
      <c r="AO38" s="315" t="s">
        <v>539</v>
      </c>
      <c r="AP38" s="315" t="s">
        <v>539</v>
      </c>
      <c r="AQ38" s="316">
        <v>1</v>
      </c>
      <c r="AR38" s="304" t="s">
        <v>539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545</v>
      </c>
      <c r="AL39" s="1162"/>
      <c r="AM39" s="1162"/>
      <c r="AN39" s="1163"/>
      <c r="AO39" s="312">
        <v>-89440</v>
      </c>
      <c r="AP39" s="312">
        <v>-1765</v>
      </c>
      <c r="AQ39" s="313">
        <v>-5851</v>
      </c>
      <c r="AR39" s="314">
        <v>-69.8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546</v>
      </c>
      <c r="AL40" s="1159"/>
      <c r="AM40" s="1159"/>
      <c r="AN40" s="1160"/>
      <c r="AO40" s="312">
        <v>-4732815</v>
      </c>
      <c r="AP40" s="312">
        <v>-93384</v>
      </c>
      <c r="AQ40" s="313">
        <v>-27858</v>
      </c>
      <c r="AR40" s="314">
        <v>235.2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300</v>
      </c>
      <c r="AL41" s="1165"/>
      <c r="AM41" s="1165"/>
      <c r="AN41" s="1166"/>
      <c r="AO41" s="312">
        <v>1737597</v>
      </c>
      <c r="AP41" s="312">
        <v>34285</v>
      </c>
      <c r="AQ41" s="313">
        <v>12351</v>
      </c>
      <c r="AR41" s="314">
        <v>177.6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516</v>
      </c>
      <c r="AN49" s="1153" t="s">
        <v>550</v>
      </c>
      <c r="AO49" s="1154"/>
      <c r="AP49" s="1154"/>
      <c r="AQ49" s="1154"/>
      <c r="AR49" s="115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6297636</v>
      </c>
      <c r="AN51" s="334">
        <v>115919</v>
      </c>
      <c r="AO51" s="335">
        <v>46.8</v>
      </c>
      <c r="AP51" s="336">
        <v>41934</v>
      </c>
      <c r="AQ51" s="337">
        <v>-12.3</v>
      </c>
      <c r="AR51" s="338">
        <v>59.1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1905581</v>
      </c>
      <c r="AN52" s="342">
        <v>35075</v>
      </c>
      <c r="AO52" s="343">
        <v>-10.6</v>
      </c>
      <c r="AP52" s="344">
        <v>23352</v>
      </c>
      <c r="AQ52" s="345">
        <v>-9.6999999999999993</v>
      </c>
      <c r="AR52" s="346">
        <v>-0.9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6047180</v>
      </c>
      <c r="AN53" s="334">
        <v>113392</v>
      </c>
      <c r="AO53" s="335">
        <v>-2.2000000000000002</v>
      </c>
      <c r="AP53" s="336">
        <v>45588</v>
      </c>
      <c r="AQ53" s="337">
        <v>8.6999999999999993</v>
      </c>
      <c r="AR53" s="338">
        <v>-10.9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2101348</v>
      </c>
      <c r="AN54" s="342">
        <v>39403</v>
      </c>
      <c r="AO54" s="343">
        <v>12.3</v>
      </c>
      <c r="AP54" s="344">
        <v>24150</v>
      </c>
      <c r="AQ54" s="345">
        <v>3.4</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3464424</v>
      </c>
      <c r="AN55" s="334">
        <v>65857</v>
      </c>
      <c r="AO55" s="335">
        <v>-41.9</v>
      </c>
      <c r="AP55" s="336">
        <v>45483</v>
      </c>
      <c r="AQ55" s="337">
        <v>-0.2</v>
      </c>
      <c r="AR55" s="338">
        <v>-41.7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2032774</v>
      </c>
      <c r="AN56" s="342">
        <v>38642</v>
      </c>
      <c r="AO56" s="343">
        <v>-1.9</v>
      </c>
      <c r="AP56" s="344">
        <v>24241</v>
      </c>
      <c r="AQ56" s="345">
        <v>0.4</v>
      </c>
      <c r="AR56" s="346">
        <v>-2.2999999999999998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5076638</v>
      </c>
      <c r="AN57" s="334">
        <v>98488</v>
      </c>
      <c r="AO57" s="335">
        <v>49.5</v>
      </c>
      <c r="AP57" s="336">
        <v>45945</v>
      </c>
      <c r="AQ57" s="337">
        <v>1</v>
      </c>
      <c r="AR57" s="338">
        <v>48.5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1762824</v>
      </c>
      <c r="AN58" s="342">
        <v>34199</v>
      </c>
      <c r="AO58" s="343">
        <v>-11.5</v>
      </c>
      <c r="AP58" s="344">
        <v>25180</v>
      </c>
      <c r="AQ58" s="345">
        <v>3.9</v>
      </c>
      <c r="AR58" s="346">
        <v>-15.4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5352509</v>
      </c>
      <c r="AN59" s="334">
        <v>105612</v>
      </c>
      <c r="AO59" s="335">
        <v>7.2</v>
      </c>
      <c r="AP59" s="336">
        <v>44475</v>
      </c>
      <c r="AQ59" s="337">
        <v>-3.2</v>
      </c>
      <c r="AR59" s="338">
        <v>10.4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2267661</v>
      </c>
      <c r="AN60" s="342">
        <v>44744</v>
      </c>
      <c r="AO60" s="343">
        <v>30.8</v>
      </c>
      <c r="AP60" s="344">
        <v>24780</v>
      </c>
      <c r="AQ60" s="345">
        <v>-1.6</v>
      </c>
      <c r="AR60" s="346">
        <v>32.4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5247677</v>
      </c>
      <c r="AN61" s="349">
        <v>99854</v>
      </c>
      <c r="AO61" s="350">
        <v>11.9</v>
      </c>
      <c r="AP61" s="351">
        <v>44685</v>
      </c>
      <c r="AQ61" s="352">
        <v>-1.2</v>
      </c>
      <c r="AR61" s="338">
        <v>13.1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2014038</v>
      </c>
      <c r="AN62" s="342">
        <v>38413</v>
      </c>
      <c r="AO62" s="343">
        <v>3.8</v>
      </c>
      <c r="AP62" s="344">
        <v>24341</v>
      </c>
      <c r="AQ62" s="345">
        <v>-0.7</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ytnjioPgQ2sCxeIiERci5MdjlezVQCiqSPZdFTyn2QPJ4McnYJsw4BaL/XyrhHEwurKuv6/NJBg9fojdv93kQ==" saltValue="MeHamrEVl+14EzPSnWpD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ERsG5t9F8yNUum+wnPzVG1Im/o6ajW6jZAyOrh9v0AAgVNMgnU9SZBJaN+c1niaEbmsOVI7LLCjBQ3u4ZMZ9Kw==" saltValue="01E3QTNWWrWGEk7OxRO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nUjor9yQmcNzO3O2BaN3/Vvp/mbc+wuW7o44HQR4M7ZtQG6EczaZwAnoqttcx3fvnTbrddcO6QJX/mRn2d8yMQ==" saltValue="FtwxK5lgOXFFTgSJXaB3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7" t="s">
        <v>3</v>
      </c>
      <c r="D47" s="1177"/>
      <c r="E47" s="1178"/>
      <c r="F47" s="11">
        <v>18.05</v>
      </c>
      <c r="G47" s="12">
        <v>19.53</v>
      </c>
      <c r="H47" s="12">
        <v>20.63</v>
      </c>
      <c r="I47" s="12">
        <v>21.75</v>
      </c>
      <c r="J47" s="13">
        <v>25.14</v>
      </c>
    </row>
    <row r="48" spans="2:10" ht="57.75" customHeight="1" x14ac:dyDescent="0.15">
      <c r="B48" s="14"/>
      <c r="C48" s="1179" t="s">
        <v>4</v>
      </c>
      <c r="D48" s="1179"/>
      <c r="E48" s="1180"/>
      <c r="F48" s="15">
        <v>2.38</v>
      </c>
      <c r="G48" s="16">
        <v>2.78</v>
      </c>
      <c r="H48" s="16">
        <v>3.26</v>
      </c>
      <c r="I48" s="16">
        <v>5.18</v>
      </c>
      <c r="J48" s="17">
        <v>5.43</v>
      </c>
    </row>
    <row r="49" spans="2:10" ht="57.75" customHeight="1" thickBot="1" x14ac:dyDescent="0.2">
      <c r="B49" s="18"/>
      <c r="C49" s="1181" t="s">
        <v>5</v>
      </c>
      <c r="D49" s="1181"/>
      <c r="E49" s="1182"/>
      <c r="F49" s="19">
        <v>3.32</v>
      </c>
      <c r="G49" s="20">
        <v>5.24</v>
      </c>
      <c r="H49" s="20">
        <v>1.92</v>
      </c>
      <c r="I49" s="20">
        <v>7.54</v>
      </c>
      <c r="J49" s="21">
        <v>6.92</v>
      </c>
    </row>
    <row r="50" spans="2:10" x14ac:dyDescent="0.15"/>
  </sheetData>
  <sheetProtection algorithmName="SHA-512" hashValue="Mw4Nh5NzVxx/QvU3DEvJK3tHbrz3NRAdrt13LLjmqYFi573/36o3bEZhcaG6K/bkhDAX4frzjQvmCJ0f9ke+4g==" saltValue="Y+bOFFjtU8eac0h/sGLb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9" t="s">
        <v>571</v>
      </c>
      <c r="D34" s="1189"/>
      <c r="E34" s="1190"/>
      <c r="F34" s="32">
        <v>4.09</v>
      </c>
      <c r="G34" s="33">
        <v>5.07</v>
      </c>
      <c r="H34" s="33">
        <v>6.16</v>
      </c>
      <c r="I34" s="33">
        <v>6.17</v>
      </c>
      <c r="J34" s="34">
        <v>6.07</v>
      </c>
      <c r="K34" s="22"/>
      <c r="L34" s="22"/>
      <c r="M34" s="22"/>
      <c r="N34" s="22"/>
      <c r="O34" s="22"/>
      <c r="P34" s="22"/>
    </row>
    <row r="35" spans="1:16" ht="39" customHeight="1" x14ac:dyDescent="0.15">
      <c r="A35" s="22"/>
      <c r="B35" s="35"/>
      <c r="C35" s="1183" t="s">
        <v>572</v>
      </c>
      <c r="D35" s="1184"/>
      <c r="E35" s="1185"/>
      <c r="F35" s="36">
        <v>2.37</v>
      </c>
      <c r="G35" s="37">
        <v>2.77</v>
      </c>
      <c r="H35" s="37">
        <v>3.25</v>
      </c>
      <c r="I35" s="37">
        <v>5.18</v>
      </c>
      <c r="J35" s="38">
        <v>5.43</v>
      </c>
      <c r="K35" s="22"/>
      <c r="L35" s="22"/>
      <c r="M35" s="22"/>
      <c r="N35" s="22"/>
      <c r="O35" s="22"/>
      <c r="P35" s="22"/>
    </row>
    <row r="36" spans="1:16" ht="39" customHeight="1" x14ac:dyDescent="0.15">
      <c r="A36" s="22"/>
      <c r="B36" s="35"/>
      <c r="C36" s="1183" t="s">
        <v>573</v>
      </c>
      <c r="D36" s="1184"/>
      <c r="E36" s="1185"/>
      <c r="F36" s="36">
        <v>2.52</v>
      </c>
      <c r="G36" s="37">
        <v>1.72</v>
      </c>
      <c r="H36" s="37">
        <v>1.72</v>
      </c>
      <c r="I36" s="37">
        <v>1.66</v>
      </c>
      <c r="J36" s="38">
        <v>1.78</v>
      </c>
      <c r="K36" s="22"/>
      <c r="L36" s="22"/>
      <c r="M36" s="22"/>
      <c r="N36" s="22"/>
      <c r="O36" s="22"/>
      <c r="P36" s="22"/>
    </row>
    <row r="37" spans="1:16" ht="39" customHeight="1" x14ac:dyDescent="0.15">
      <c r="A37" s="22"/>
      <c r="B37" s="35"/>
      <c r="C37" s="1183" t="s">
        <v>574</v>
      </c>
      <c r="D37" s="1184"/>
      <c r="E37" s="1185"/>
      <c r="F37" s="36">
        <v>0.22</v>
      </c>
      <c r="G37" s="37">
        <v>0.19</v>
      </c>
      <c r="H37" s="37">
        <v>0.18</v>
      </c>
      <c r="I37" s="37">
        <v>0.21</v>
      </c>
      <c r="J37" s="38">
        <v>0.12</v>
      </c>
      <c r="K37" s="22"/>
      <c r="L37" s="22"/>
      <c r="M37" s="22"/>
      <c r="N37" s="22"/>
      <c r="O37" s="22"/>
      <c r="P37" s="22"/>
    </row>
    <row r="38" spans="1:16" ht="39" customHeight="1" x14ac:dyDescent="0.15">
      <c r="A38" s="22"/>
      <c r="B38" s="35"/>
      <c r="C38" s="1183" t="s">
        <v>575</v>
      </c>
      <c r="D38" s="1184"/>
      <c r="E38" s="1185"/>
      <c r="F38" s="36">
        <v>7.0000000000000007E-2</v>
      </c>
      <c r="G38" s="37">
        <v>0.08</v>
      </c>
      <c r="H38" s="37">
        <v>0.1</v>
      </c>
      <c r="I38" s="37">
        <v>0.09</v>
      </c>
      <c r="J38" s="38">
        <v>0.1</v>
      </c>
      <c r="K38" s="22"/>
      <c r="L38" s="22"/>
      <c r="M38" s="22"/>
      <c r="N38" s="22"/>
      <c r="O38" s="22"/>
      <c r="P38" s="22"/>
    </row>
    <row r="39" spans="1:16" ht="39" customHeight="1" x14ac:dyDescent="0.15">
      <c r="A39" s="22"/>
      <c r="B39" s="35"/>
      <c r="C39" s="1183" t="s">
        <v>576</v>
      </c>
      <c r="D39" s="1184"/>
      <c r="E39" s="1185"/>
      <c r="F39" s="36" t="s">
        <v>539</v>
      </c>
      <c r="G39" s="37" t="s">
        <v>539</v>
      </c>
      <c r="H39" s="37">
        <v>0.05</v>
      </c>
      <c r="I39" s="37">
        <v>7.0000000000000007E-2</v>
      </c>
      <c r="J39" s="38">
        <v>0.1</v>
      </c>
      <c r="K39" s="22"/>
      <c r="L39" s="22"/>
      <c r="M39" s="22"/>
      <c r="N39" s="22"/>
      <c r="O39" s="22"/>
      <c r="P39" s="22"/>
    </row>
    <row r="40" spans="1:16" ht="39" customHeight="1" x14ac:dyDescent="0.15">
      <c r="A40" s="22"/>
      <c r="B40" s="35"/>
      <c r="C40" s="1183" t="s">
        <v>577</v>
      </c>
      <c r="D40" s="1184"/>
      <c r="E40" s="1185"/>
      <c r="F40" s="36">
        <v>0</v>
      </c>
      <c r="G40" s="37">
        <v>0</v>
      </c>
      <c r="H40" s="37">
        <v>0</v>
      </c>
      <c r="I40" s="37">
        <v>0</v>
      </c>
      <c r="J40" s="38">
        <v>0.01</v>
      </c>
      <c r="K40" s="22"/>
      <c r="L40" s="22"/>
      <c r="M40" s="22"/>
      <c r="N40" s="22"/>
      <c r="O40" s="22"/>
      <c r="P40" s="22"/>
    </row>
    <row r="41" spans="1:16" ht="39" customHeight="1" x14ac:dyDescent="0.15">
      <c r="A41" s="22"/>
      <c r="B41" s="35"/>
      <c r="C41" s="1183" t="s">
        <v>578</v>
      </c>
      <c r="D41" s="1184"/>
      <c r="E41" s="1185"/>
      <c r="F41" s="36">
        <v>0</v>
      </c>
      <c r="G41" s="37">
        <v>0</v>
      </c>
      <c r="H41" s="37">
        <v>0</v>
      </c>
      <c r="I41" s="37">
        <v>0</v>
      </c>
      <c r="J41" s="38">
        <v>0</v>
      </c>
      <c r="K41" s="22"/>
      <c r="L41" s="22"/>
      <c r="M41" s="22"/>
      <c r="N41" s="22"/>
      <c r="O41" s="22"/>
      <c r="P41" s="22"/>
    </row>
    <row r="42" spans="1:16" ht="39" customHeight="1" x14ac:dyDescent="0.15">
      <c r="A42" s="22"/>
      <c r="B42" s="39"/>
      <c r="C42" s="1183" t="s">
        <v>579</v>
      </c>
      <c r="D42" s="1184"/>
      <c r="E42" s="1185"/>
      <c r="F42" s="36" t="s">
        <v>539</v>
      </c>
      <c r="G42" s="37" t="s">
        <v>539</v>
      </c>
      <c r="H42" s="37" t="s">
        <v>539</v>
      </c>
      <c r="I42" s="37" t="s">
        <v>539</v>
      </c>
      <c r="J42" s="38" t="s">
        <v>539</v>
      </c>
      <c r="K42" s="22"/>
      <c r="L42" s="22"/>
      <c r="M42" s="22"/>
      <c r="N42" s="22"/>
      <c r="O42" s="22"/>
      <c r="P42" s="22"/>
    </row>
    <row r="43" spans="1:16" ht="39" customHeight="1" thickBot="1" x14ac:dyDescent="0.2">
      <c r="A43" s="22"/>
      <c r="B43" s="40"/>
      <c r="C43" s="1186" t="s">
        <v>580</v>
      </c>
      <c r="D43" s="1187"/>
      <c r="E43" s="1188"/>
      <c r="F43" s="41">
        <v>0.01</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1tDwNPhXVPHFtZ4l0MBlminfvRvArgVyH1c10jfQcR8vix7pEEgpYENq3rv7aItPw/qQlBG4TdMR40rLK2zg==" saltValue="e0AeYPbDLoADHZrKn41D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5154</v>
      </c>
      <c r="L45" s="60">
        <v>5228</v>
      </c>
      <c r="M45" s="60">
        <v>5293</v>
      </c>
      <c r="N45" s="60">
        <v>5403</v>
      </c>
      <c r="O45" s="61">
        <v>5399</v>
      </c>
      <c r="P45" s="48"/>
      <c r="Q45" s="48"/>
      <c r="R45" s="48"/>
      <c r="S45" s="48"/>
      <c r="T45" s="48"/>
      <c r="U45" s="48"/>
    </row>
    <row r="46" spans="1:21" ht="30.75" customHeight="1" x14ac:dyDescent="0.15">
      <c r="A46" s="48"/>
      <c r="B46" s="1216"/>
      <c r="C46" s="1217"/>
      <c r="D46" s="62"/>
      <c r="E46" s="1193" t="s">
        <v>13</v>
      </c>
      <c r="F46" s="1193"/>
      <c r="G46" s="1193"/>
      <c r="H46" s="1193"/>
      <c r="I46" s="1193"/>
      <c r="J46" s="1194"/>
      <c r="K46" s="63" t="s">
        <v>539</v>
      </c>
      <c r="L46" s="64" t="s">
        <v>539</v>
      </c>
      <c r="M46" s="64" t="s">
        <v>539</v>
      </c>
      <c r="N46" s="64" t="s">
        <v>539</v>
      </c>
      <c r="O46" s="65" t="s">
        <v>539</v>
      </c>
      <c r="P46" s="48"/>
      <c r="Q46" s="48"/>
      <c r="R46" s="48"/>
      <c r="S46" s="48"/>
      <c r="T46" s="48"/>
      <c r="U46" s="48"/>
    </row>
    <row r="47" spans="1:21" ht="30.75" customHeight="1" x14ac:dyDescent="0.15">
      <c r="A47" s="48"/>
      <c r="B47" s="1216"/>
      <c r="C47" s="1217"/>
      <c r="D47" s="62"/>
      <c r="E47" s="1193" t="s">
        <v>14</v>
      </c>
      <c r="F47" s="1193"/>
      <c r="G47" s="1193"/>
      <c r="H47" s="1193"/>
      <c r="I47" s="1193"/>
      <c r="J47" s="1194"/>
      <c r="K47" s="63">
        <v>10</v>
      </c>
      <c r="L47" s="64">
        <v>7</v>
      </c>
      <c r="M47" s="64">
        <v>3</v>
      </c>
      <c r="N47" s="64" t="s">
        <v>539</v>
      </c>
      <c r="O47" s="65" t="s">
        <v>539</v>
      </c>
      <c r="P47" s="48"/>
      <c r="Q47" s="48"/>
      <c r="R47" s="48"/>
      <c r="S47" s="48"/>
      <c r="T47" s="48"/>
      <c r="U47" s="48"/>
    </row>
    <row r="48" spans="1:21" ht="30.75" customHeight="1" x14ac:dyDescent="0.15">
      <c r="A48" s="48"/>
      <c r="B48" s="1216"/>
      <c r="C48" s="1217"/>
      <c r="D48" s="62"/>
      <c r="E48" s="1193" t="s">
        <v>15</v>
      </c>
      <c r="F48" s="1193"/>
      <c r="G48" s="1193"/>
      <c r="H48" s="1193"/>
      <c r="I48" s="1193"/>
      <c r="J48" s="1194"/>
      <c r="K48" s="63">
        <v>1149</v>
      </c>
      <c r="L48" s="64">
        <v>1205</v>
      </c>
      <c r="M48" s="64">
        <v>1146</v>
      </c>
      <c r="N48" s="64">
        <v>1153</v>
      </c>
      <c r="O48" s="65">
        <v>1161</v>
      </c>
      <c r="P48" s="48"/>
      <c r="Q48" s="48"/>
      <c r="R48" s="48"/>
      <c r="S48" s="48"/>
      <c r="T48" s="48"/>
      <c r="U48" s="48"/>
    </row>
    <row r="49" spans="1:21" ht="30.75" customHeight="1" x14ac:dyDescent="0.15">
      <c r="A49" s="48"/>
      <c r="B49" s="1216"/>
      <c r="C49" s="1217"/>
      <c r="D49" s="62"/>
      <c r="E49" s="1193" t="s">
        <v>16</v>
      </c>
      <c r="F49" s="1193"/>
      <c r="G49" s="1193"/>
      <c r="H49" s="1193"/>
      <c r="I49" s="1193"/>
      <c r="J49" s="1194"/>
      <c r="K49" s="63">
        <v>379</v>
      </c>
      <c r="L49" s="64">
        <v>379</v>
      </c>
      <c r="M49" s="64">
        <v>241</v>
      </c>
      <c r="N49" s="64">
        <v>136</v>
      </c>
      <c r="O49" s="65" t="s">
        <v>539</v>
      </c>
      <c r="P49" s="48"/>
      <c r="Q49" s="48"/>
      <c r="R49" s="48"/>
      <c r="S49" s="48"/>
      <c r="T49" s="48"/>
      <c r="U49" s="48"/>
    </row>
    <row r="50" spans="1:21" ht="30.75" customHeight="1" x14ac:dyDescent="0.15">
      <c r="A50" s="48"/>
      <c r="B50" s="1216"/>
      <c r="C50" s="1217"/>
      <c r="D50" s="62"/>
      <c r="E50" s="1193" t="s">
        <v>17</v>
      </c>
      <c r="F50" s="1193"/>
      <c r="G50" s="1193"/>
      <c r="H50" s="1193"/>
      <c r="I50" s="1193"/>
      <c r="J50" s="1194"/>
      <c r="K50" s="63" t="s">
        <v>539</v>
      </c>
      <c r="L50" s="64" t="s">
        <v>539</v>
      </c>
      <c r="M50" s="64" t="s">
        <v>539</v>
      </c>
      <c r="N50" s="64" t="s">
        <v>539</v>
      </c>
      <c r="O50" s="65" t="s">
        <v>539</v>
      </c>
      <c r="P50" s="48"/>
      <c r="Q50" s="48"/>
      <c r="R50" s="48"/>
      <c r="S50" s="48"/>
      <c r="T50" s="48"/>
      <c r="U50" s="48"/>
    </row>
    <row r="51" spans="1:21" ht="30.75" customHeight="1" x14ac:dyDescent="0.15">
      <c r="A51" s="48"/>
      <c r="B51" s="1218"/>
      <c r="C51" s="1219"/>
      <c r="D51" s="66"/>
      <c r="E51" s="1193" t="s">
        <v>18</v>
      </c>
      <c r="F51" s="1193"/>
      <c r="G51" s="1193"/>
      <c r="H51" s="1193"/>
      <c r="I51" s="1193"/>
      <c r="J51" s="1194"/>
      <c r="K51" s="63" t="s">
        <v>539</v>
      </c>
      <c r="L51" s="64" t="s">
        <v>539</v>
      </c>
      <c r="M51" s="64" t="s">
        <v>539</v>
      </c>
      <c r="N51" s="64" t="s">
        <v>539</v>
      </c>
      <c r="O51" s="65" t="s">
        <v>539</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5072</v>
      </c>
      <c r="L52" s="64">
        <v>5090</v>
      </c>
      <c r="M52" s="64">
        <v>5088</v>
      </c>
      <c r="N52" s="64">
        <v>4901</v>
      </c>
      <c r="O52" s="65">
        <v>4821</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1620</v>
      </c>
      <c r="L53" s="69">
        <v>1729</v>
      </c>
      <c r="M53" s="69">
        <v>1595</v>
      </c>
      <c r="N53" s="69">
        <v>1791</v>
      </c>
      <c r="O53" s="70">
        <v>1739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9" t="s">
        <v>26</v>
      </c>
      <c r="C58" s="1200"/>
      <c r="D58" s="1205" t="s">
        <v>27</v>
      </c>
      <c r="E58" s="1206"/>
      <c r="F58" s="1206"/>
      <c r="G58" s="1206"/>
      <c r="H58" s="1206"/>
      <c r="I58" s="1206"/>
      <c r="J58" s="1207"/>
      <c r="K58" s="83">
        <v>17</v>
      </c>
      <c r="L58" s="84">
        <v>17</v>
      </c>
      <c r="M58" s="84">
        <v>17</v>
      </c>
      <c r="N58" s="84" t="s">
        <v>603</v>
      </c>
      <c r="O58" s="85" t="s">
        <v>603</v>
      </c>
    </row>
    <row r="59" spans="1:21" ht="31.5" customHeight="1" x14ac:dyDescent="0.15">
      <c r="B59" s="1201"/>
      <c r="C59" s="1202"/>
      <c r="D59" s="1208" t="s">
        <v>28</v>
      </c>
      <c r="E59" s="1209"/>
      <c r="F59" s="1209"/>
      <c r="G59" s="1209"/>
      <c r="H59" s="1209"/>
      <c r="I59" s="1209"/>
      <c r="J59" s="1210"/>
      <c r="K59" s="86">
        <v>4032</v>
      </c>
      <c r="L59" s="87">
        <v>4747</v>
      </c>
      <c r="M59" s="87">
        <v>4429</v>
      </c>
      <c r="N59" s="87" t="s">
        <v>603</v>
      </c>
      <c r="O59" s="88" t="s">
        <v>603</v>
      </c>
    </row>
    <row r="60" spans="1:21" ht="31.5" customHeight="1" thickBot="1" x14ac:dyDescent="0.2">
      <c r="B60" s="1203"/>
      <c r="C60" s="1204"/>
      <c r="D60" s="1211" t="s">
        <v>29</v>
      </c>
      <c r="E60" s="1212"/>
      <c r="F60" s="1212"/>
      <c r="G60" s="1212"/>
      <c r="H60" s="1212"/>
      <c r="I60" s="1212"/>
      <c r="J60" s="1213"/>
      <c r="K60" s="89">
        <v>30</v>
      </c>
      <c r="L60" s="90">
        <v>23</v>
      </c>
      <c r="M60" s="90">
        <v>13</v>
      </c>
      <c r="N60" s="90" t="s">
        <v>539</v>
      </c>
      <c r="O60" s="91" t="s">
        <v>603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9yG/3nrcV8eMMtG/4ORhO9rVYgr3Vg0JT/ulLOK2ytbvVnNzVzkgmoUSvW5ioPVliwY8YFJ6X7L8lTHi+76lw==" saltValue="69yXdezURDVPzJ034WR3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4" t="s">
        <v>32</v>
      </c>
      <c r="C41" s="1235"/>
      <c r="D41" s="105"/>
      <c r="E41" s="1236" t="s">
        <v>33</v>
      </c>
      <c r="F41" s="1236"/>
      <c r="G41" s="1236"/>
      <c r="H41" s="1237"/>
      <c r="I41" s="355">
        <v>53174</v>
      </c>
      <c r="J41" s="356">
        <v>51849</v>
      </c>
      <c r="K41" s="356">
        <v>49767</v>
      </c>
      <c r="L41" s="356">
        <v>47158</v>
      </c>
      <c r="M41" s="357">
        <v>44068</v>
      </c>
    </row>
    <row r="42" spans="2:13" ht="27.75" customHeight="1" x14ac:dyDescent="0.15">
      <c r="B42" s="1224"/>
      <c r="C42" s="1225"/>
      <c r="D42" s="106"/>
      <c r="E42" s="1228" t="s">
        <v>34</v>
      </c>
      <c r="F42" s="1228"/>
      <c r="G42" s="1228"/>
      <c r="H42" s="1229"/>
      <c r="I42" s="358" t="s">
        <v>539</v>
      </c>
      <c r="J42" s="359" t="s">
        <v>539</v>
      </c>
      <c r="K42" s="359" t="s">
        <v>539</v>
      </c>
      <c r="L42" s="359" t="s">
        <v>539</v>
      </c>
      <c r="M42" s="360" t="s">
        <v>539</v>
      </c>
    </row>
    <row r="43" spans="2:13" ht="27.75" customHeight="1" x14ac:dyDescent="0.15">
      <c r="B43" s="1224"/>
      <c r="C43" s="1225"/>
      <c r="D43" s="106"/>
      <c r="E43" s="1228" t="s">
        <v>35</v>
      </c>
      <c r="F43" s="1228"/>
      <c r="G43" s="1228"/>
      <c r="H43" s="1229"/>
      <c r="I43" s="358">
        <v>13791</v>
      </c>
      <c r="J43" s="359">
        <v>12984</v>
      </c>
      <c r="K43" s="359">
        <v>12038</v>
      </c>
      <c r="L43" s="359">
        <v>11273</v>
      </c>
      <c r="M43" s="360">
        <v>10263</v>
      </c>
    </row>
    <row r="44" spans="2:13" ht="27.75" customHeight="1" x14ac:dyDescent="0.15">
      <c r="B44" s="1224"/>
      <c r="C44" s="1225"/>
      <c r="D44" s="106"/>
      <c r="E44" s="1228" t="s">
        <v>36</v>
      </c>
      <c r="F44" s="1228"/>
      <c r="G44" s="1228"/>
      <c r="H44" s="1229"/>
      <c r="I44" s="358">
        <v>738</v>
      </c>
      <c r="J44" s="359">
        <v>370</v>
      </c>
      <c r="K44" s="359">
        <v>135</v>
      </c>
      <c r="L44" s="359" t="s">
        <v>539</v>
      </c>
      <c r="M44" s="360" t="s">
        <v>539</v>
      </c>
    </row>
    <row r="45" spans="2:13" ht="27.75" customHeight="1" x14ac:dyDescent="0.15">
      <c r="B45" s="1224"/>
      <c r="C45" s="1225"/>
      <c r="D45" s="106"/>
      <c r="E45" s="1228" t="s">
        <v>37</v>
      </c>
      <c r="F45" s="1228"/>
      <c r="G45" s="1228"/>
      <c r="H45" s="1229"/>
      <c r="I45" s="358">
        <v>4719</v>
      </c>
      <c r="J45" s="359">
        <v>4699</v>
      </c>
      <c r="K45" s="359">
        <v>4628</v>
      </c>
      <c r="L45" s="359">
        <v>4572</v>
      </c>
      <c r="M45" s="360">
        <v>4493</v>
      </c>
    </row>
    <row r="46" spans="2:13" ht="27.75" customHeight="1" x14ac:dyDescent="0.15">
      <c r="B46" s="1224"/>
      <c r="C46" s="1225"/>
      <c r="D46" s="107"/>
      <c r="E46" s="1228" t="s">
        <v>38</v>
      </c>
      <c r="F46" s="1228"/>
      <c r="G46" s="1228"/>
      <c r="H46" s="1229"/>
      <c r="I46" s="358" t="s">
        <v>539</v>
      </c>
      <c r="J46" s="359" t="s">
        <v>539</v>
      </c>
      <c r="K46" s="359" t="s">
        <v>539</v>
      </c>
      <c r="L46" s="359" t="s">
        <v>539</v>
      </c>
      <c r="M46" s="360" t="s">
        <v>539</v>
      </c>
    </row>
    <row r="47" spans="2:13" ht="27.75" customHeight="1" x14ac:dyDescent="0.15">
      <c r="B47" s="1224"/>
      <c r="C47" s="1225"/>
      <c r="D47" s="108"/>
      <c r="E47" s="1238" t="s">
        <v>39</v>
      </c>
      <c r="F47" s="1239"/>
      <c r="G47" s="1239"/>
      <c r="H47" s="1240"/>
      <c r="I47" s="358" t="s">
        <v>539</v>
      </c>
      <c r="J47" s="359" t="s">
        <v>539</v>
      </c>
      <c r="K47" s="359" t="s">
        <v>539</v>
      </c>
      <c r="L47" s="359" t="s">
        <v>539</v>
      </c>
      <c r="M47" s="360" t="s">
        <v>539</v>
      </c>
    </row>
    <row r="48" spans="2:13" ht="27.75" customHeight="1" x14ac:dyDescent="0.15">
      <c r="B48" s="1224"/>
      <c r="C48" s="1225"/>
      <c r="D48" s="106"/>
      <c r="E48" s="1228" t="s">
        <v>40</v>
      </c>
      <c r="F48" s="1228"/>
      <c r="G48" s="1228"/>
      <c r="H48" s="1229"/>
      <c r="I48" s="358" t="s">
        <v>539</v>
      </c>
      <c r="J48" s="359" t="s">
        <v>539</v>
      </c>
      <c r="K48" s="359" t="s">
        <v>539</v>
      </c>
      <c r="L48" s="359" t="s">
        <v>539</v>
      </c>
      <c r="M48" s="360" t="s">
        <v>539</v>
      </c>
    </row>
    <row r="49" spans="2:13" ht="27.75" customHeight="1" x14ac:dyDescent="0.15">
      <c r="B49" s="1226"/>
      <c r="C49" s="1227"/>
      <c r="D49" s="106"/>
      <c r="E49" s="1228" t="s">
        <v>41</v>
      </c>
      <c r="F49" s="1228"/>
      <c r="G49" s="1228"/>
      <c r="H49" s="1229"/>
      <c r="I49" s="358" t="s">
        <v>539</v>
      </c>
      <c r="J49" s="359" t="s">
        <v>539</v>
      </c>
      <c r="K49" s="359" t="s">
        <v>539</v>
      </c>
      <c r="L49" s="359" t="s">
        <v>539</v>
      </c>
      <c r="M49" s="360" t="s">
        <v>539</v>
      </c>
    </row>
    <row r="50" spans="2:13" ht="27.75" customHeight="1" x14ac:dyDescent="0.15">
      <c r="B50" s="1222" t="s">
        <v>42</v>
      </c>
      <c r="C50" s="1223"/>
      <c r="D50" s="109"/>
      <c r="E50" s="1228" t="s">
        <v>43</v>
      </c>
      <c r="F50" s="1228"/>
      <c r="G50" s="1228"/>
      <c r="H50" s="1229"/>
      <c r="I50" s="358">
        <v>13682</v>
      </c>
      <c r="J50" s="359">
        <v>13542</v>
      </c>
      <c r="K50" s="359">
        <v>14047</v>
      </c>
      <c r="L50" s="359">
        <v>14670</v>
      </c>
      <c r="M50" s="360">
        <v>14401</v>
      </c>
    </row>
    <row r="51" spans="2:13" ht="27.75" customHeight="1" x14ac:dyDescent="0.15">
      <c r="B51" s="1224"/>
      <c r="C51" s="1225"/>
      <c r="D51" s="106"/>
      <c r="E51" s="1228" t="s">
        <v>44</v>
      </c>
      <c r="F51" s="1228"/>
      <c r="G51" s="1228"/>
      <c r="H51" s="1229"/>
      <c r="I51" s="358">
        <v>1352</v>
      </c>
      <c r="J51" s="359">
        <v>1209</v>
      </c>
      <c r="K51" s="359">
        <v>1070</v>
      </c>
      <c r="L51" s="359">
        <v>1143</v>
      </c>
      <c r="M51" s="360">
        <v>1065</v>
      </c>
    </row>
    <row r="52" spans="2:13" ht="27.75" customHeight="1" x14ac:dyDescent="0.15">
      <c r="B52" s="1226"/>
      <c r="C52" s="1227"/>
      <c r="D52" s="106"/>
      <c r="E52" s="1228" t="s">
        <v>45</v>
      </c>
      <c r="F52" s="1228"/>
      <c r="G52" s="1228"/>
      <c r="H52" s="1229"/>
      <c r="I52" s="358">
        <v>48185</v>
      </c>
      <c r="J52" s="359">
        <v>46861</v>
      </c>
      <c r="K52" s="359">
        <v>44615</v>
      </c>
      <c r="L52" s="359">
        <v>42421</v>
      </c>
      <c r="M52" s="360">
        <v>40095</v>
      </c>
    </row>
    <row r="53" spans="2:13" ht="27.75" customHeight="1" thickBot="1" x14ac:dyDescent="0.2">
      <c r="B53" s="1230" t="s">
        <v>46</v>
      </c>
      <c r="C53" s="1231"/>
      <c r="D53" s="110"/>
      <c r="E53" s="1232" t="s">
        <v>47</v>
      </c>
      <c r="F53" s="1232"/>
      <c r="G53" s="1232"/>
      <c r="H53" s="1233"/>
      <c r="I53" s="361">
        <v>9203</v>
      </c>
      <c r="J53" s="362">
        <v>8290</v>
      </c>
      <c r="K53" s="362">
        <v>6836</v>
      </c>
      <c r="L53" s="362">
        <v>4770</v>
      </c>
      <c r="M53" s="363">
        <v>3263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qJvk4XSq9kAJKYt67qRiAQQBb67Dbv7LhQ+Yk3mlf/j2M1024MsjWjsR0EbgTi/TzlisMnTHNMr3JkRkn+0mQ==" saltValue="mY0MZ1n3j6TqDeuyXzSM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9" t="s">
        <v>50</v>
      </c>
      <c r="D55" s="1249"/>
      <c r="E55" s="1250"/>
      <c r="F55" s="122">
        <v>4214</v>
      </c>
      <c r="G55" s="122">
        <v>4559</v>
      </c>
      <c r="H55" s="123">
        <v>5114</v>
      </c>
    </row>
    <row r="56" spans="2:8" ht="52.5" customHeight="1" x14ac:dyDescent="0.15">
      <c r="B56" s="124"/>
      <c r="C56" s="1251" t="s">
        <v>51</v>
      </c>
      <c r="D56" s="1251"/>
      <c r="E56" s="1252"/>
      <c r="F56" s="125">
        <v>4023</v>
      </c>
      <c r="G56" s="125">
        <v>4407</v>
      </c>
      <c r="H56" s="126">
        <v>3621</v>
      </c>
    </row>
    <row r="57" spans="2:8" ht="53.25" customHeight="1" x14ac:dyDescent="0.15">
      <c r="B57" s="124"/>
      <c r="C57" s="1253" t="s">
        <v>52</v>
      </c>
      <c r="D57" s="1253"/>
      <c r="E57" s="1254"/>
      <c r="F57" s="127">
        <v>7789</v>
      </c>
      <c r="G57" s="127">
        <v>7438</v>
      </c>
      <c r="H57" s="128">
        <v>6964</v>
      </c>
    </row>
    <row r="58" spans="2:8" ht="45.75" customHeight="1" x14ac:dyDescent="0.15">
      <c r="B58" s="129"/>
      <c r="C58" s="1241" t="s">
        <v>604</v>
      </c>
      <c r="D58" s="1242"/>
      <c r="E58" s="1243"/>
      <c r="F58" s="130">
        <v>2329</v>
      </c>
      <c r="G58" s="130">
        <v>2256</v>
      </c>
      <c r="H58" s="131">
        <v>2482</v>
      </c>
    </row>
    <row r="59" spans="2:8" ht="45.75" customHeight="1" x14ac:dyDescent="0.15">
      <c r="B59" s="129"/>
      <c r="C59" s="1241" t="s">
        <v>605</v>
      </c>
      <c r="D59" s="1242"/>
      <c r="E59" s="1243"/>
      <c r="F59" s="130">
        <v>2761</v>
      </c>
      <c r="G59" s="130">
        <v>2549</v>
      </c>
      <c r="H59" s="131">
        <v>2378</v>
      </c>
    </row>
    <row r="60" spans="2:8" ht="45.75" customHeight="1" x14ac:dyDescent="0.15">
      <c r="B60" s="129"/>
      <c r="C60" s="1241" t="s">
        <v>606</v>
      </c>
      <c r="D60" s="1242"/>
      <c r="E60" s="1243"/>
      <c r="F60" s="130">
        <v>1000</v>
      </c>
      <c r="G60" s="130">
        <v>1164</v>
      </c>
      <c r="H60" s="131">
        <v>959</v>
      </c>
    </row>
    <row r="61" spans="2:8" ht="45.75" customHeight="1" x14ac:dyDescent="0.15">
      <c r="B61" s="129"/>
      <c r="C61" s="1241" t="s">
        <v>607</v>
      </c>
      <c r="D61" s="1242"/>
      <c r="E61" s="1243"/>
      <c r="F61" s="130">
        <v>355</v>
      </c>
      <c r="G61" s="130">
        <v>354</v>
      </c>
      <c r="H61" s="131">
        <v>363</v>
      </c>
    </row>
    <row r="62" spans="2:8" ht="45.75" customHeight="1" thickBot="1" x14ac:dyDescent="0.2">
      <c r="B62" s="132"/>
      <c r="C62" s="1244" t="s">
        <v>608</v>
      </c>
      <c r="D62" s="1245"/>
      <c r="E62" s="1246"/>
      <c r="F62" s="133">
        <v>272</v>
      </c>
      <c r="G62" s="133">
        <v>283</v>
      </c>
      <c r="H62" s="134">
        <v>283</v>
      </c>
    </row>
    <row r="63" spans="2:8" ht="52.5" customHeight="1" thickBot="1" x14ac:dyDescent="0.2">
      <c r="B63" s="135"/>
      <c r="C63" s="1247" t="s">
        <v>53</v>
      </c>
      <c r="D63" s="1247"/>
      <c r="E63" s="1248"/>
      <c r="F63" s="136">
        <v>16026</v>
      </c>
      <c r="G63" s="136">
        <v>16404</v>
      </c>
      <c r="H63" s="137">
        <v>15699</v>
      </c>
    </row>
    <row r="64" spans="2:8" x14ac:dyDescent="0.15"/>
  </sheetData>
  <sheetProtection algorithmName="SHA-512" hashValue="++NS+0OlPDqNYQXjtleo0SJPYkr+j939mIgKyvUMBiF7YJZsAaMpbxikOTl6pAhZzTkZq+sd7xZV9oF9X/hsog==" saltValue="d92KXlPf3Yz3PUjSb6sy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401"/>
      <c r="B1" s="400"/>
      <c r="DD1" s="364"/>
      <c r="DE1" s="364"/>
    </row>
    <row r="2" spans="1:109"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64"/>
      <c r="DE2" s="364"/>
    </row>
    <row r="3" spans="1:109"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64"/>
      <c r="DE3" s="364"/>
    </row>
    <row r="4" spans="1:109" s="259" customFormat="1" ht="13.5"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row>
    <row r="5" spans="1:109" s="259" customFormat="1" ht="13.5"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row>
    <row r="6" spans="1:109" s="259" customFormat="1" ht="13.5"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row>
    <row r="7" spans="1:109" s="259" customFormat="1" ht="13.5"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row>
    <row r="8" spans="1:109" s="259" customFormat="1" ht="13.5"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row>
    <row r="9" spans="1:109" s="259" customFormat="1" ht="13.5"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row>
    <row r="10" spans="1:109" s="259" customFormat="1" ht="13.5"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row>
    <row r="11" spans="1:109" s="259" customFormat="1" ht="13.5"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row>
    <row r="12" spans="1:109" s="259" customFormat="1" ht="13.5"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row>
    <row r="13" spans="1:109" s="259" customFormat="1" ht="13.5"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row>
    <row r="14" spans="1:109" s="259" customFormat="1" ht="13.5"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row>
    <row r="15" spans="1:109" s="259" customFormat="1" ht="13.5" x14ac:dyDescent="0.15">
      <c r="A15" s="364"/>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row>
    <row r="16" spans="1:109" s="259" customFormat="1" ht="13.5" x14ac:dyDescent="0.15">
      <c r="A16" s="364"/>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8"/>
      <c r="DE16" s="398"/>
    </row>
    <row r="17" spans="1:109" s="259" customFormat="1" ht="13.5" x14ac:dyDescent="0.15">
      <c r="A17" s="364"/>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8"/>
      <c r="DE17" s="398"/>
    </row>
    <row r="18" spans="1:109" s="259" customFormat="1" ht="13.5" x14ac:dyDescent="0.15">
      <c r="A18" s="364"/>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8"/>
      <c r="DE18" s="398"/>
    </row>
    <row r="19" spans="1:109" ht="13.5" x14ac:dyDescent="0.15">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364"/>
      <c r="DE19" s="364"/>
    </row>
    <row r="20" spans="1:109" ht="13.5" x14ac:dyDescent="0.15">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364"/>
      <c r="DE20" s="364"/>
    </row>
    <row r="21" spans="1:109" ht="17.25" customHeight="1" x14ac:dyDescent="0.15">
      <c r="B21" s="397"/>
      <c r="C21" s="393"/>
      <c r="D21" s="393"/>
      <c r="E21" s="393"/>
      <c r="F21" s="393"/>
      <c r="G21" s="393"/>
      <c r="H21" s="393"/>
      <c r="I21" s="393"/>
      <c r="J21" s="393"/>
      <c r="K21" s="393"/>
      <c r="L21" s="393"/>
      <c r="M21" s="393"/>
      <c r="N21" s="396"/>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6"/>
      <c r="AU21" s="393"/>
      <c r="AV21" s="393"/>
      <c r="AW21" s="393"/>
      <c r="AX21" s="393"/>
      <c r="AY21" s="393"/>
      <c r="AZ21" s="393"/>
      <c r="BA21" s="393"/>
      <c r="BB21" s="393"/>
      <c r="BC21" s="393"/>
      <c r="BD21" s="393"/>
      <c r="BE21" s="393"/>
      <c r="BF21" s="396"/>
      <c r="BG21" s="393"/>
      <c r="BH21" s="393"/>
      <c r="BI21" s="393"/>
      <c r="BJ21" s="393"/>
      <c r="BK21" s="393"/>
      <c r="BL21" s="393"/>
      <c r="BM21" s="393"/>
      <c r="BN21" s="393"/>
      <c r="BO21" s="393"/>
      <c r="BP21" s="393"/>
      <c r="BQ21" s="393"/>
      <c r="BR21" s="396"/>
      <c r="BS21" s="393"/>
      <c r="BT21" s="393"/>
      <c r="BU21" s="393"/>
      <c r="BV21" s="393"/>
      <c r="BW21" s="393"/>
      <c r="BX21" s="393"/>
      <c r="BY21" s="393"/>
      <c r="BZ21" s="393"/>
      <c r="CA21" s="393"/>
      <c r="CB21" s="393"/>
      <c r="CC21" s="264"/>
      <c r="CD21" s="395"/>
      <c r="CE21" s="264"/>
      <c r="CF21" s="264"/>
      <c r="CG21" s="264"/>
      <c r="CH21" s="264"/>
      <c r="CI21" s="264"/>
      <c r="CJ21" s="264"/>
      <c r="CK21" s="264"/>
      <c r="CL21" s="264"/>
      <c r="CM21" s="264"/>
      <c r="CN21" s="264"/>
      <c r="CO21" s="264"/>
      <c r="CP21" s="395"/>
      <c r="CQ21" s="264"/>
      <c r="CR21" s="264"/>
      <c r="CS21" s="264"/>
      <c r="CT21" s="264"/>
      <c r="CU21" s="264"/>
      <c r="CV21" s="264"/>
      <c r="CW21" s="264"/>
      <c r="CX21" s="264"/>
      <c r="CY21" s="264"/>
      <c r="CZ21" s="264"/>
      <c r="DA21" s="264"/>
      <c r="DB21" s="395"/>
      <c r="DC21" s="264"/>
      <c r="DD21" s="392"/>
      <c r="DE21" s="364"/>
    </row>
    <row r="22" spans="1:109" ht="17.25" customHeight="1" x14ac:dyDescent="0.15">
      <c r="B22" s="365"/>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row>
    <row r="23" spans="1:109" ht="13.5" x14ac:dyDescent="0.15">
      <c r="B23" s="365"/>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row>
    <row r="24" spans="1:109" ht="13.5" x14ac:dyDescent="0.15">
      <c r="B24" s="365"/>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row>
    <row r="25" spans="1:109" ht="13.5" x14ac:dyDescent="0.15">
      <c r="B25" s="365"/>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row>
    <row r="26" spans="1:109" ht="13.5" x14ac:dyDescent="0.15">
      <c r="B26" s="365"/>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row>
    <row r="27" spans="1:109" ht="13.5" x14ac:dyDescent="0.15">
      <c r="B27" s="365"/>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row>
    <row r="28" spans="1:109" ht="13.5" x14ac:dyDescent="0.15">
      <c r="B28" s="365"/>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row>
    <row r="29" spans="1:109" ht="13.5" x14ac:dyDescent="0.15">
      <c r="B29" s="365"/>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row>
    <row r="30" spans="1:109" ht="13.5" x14ac:dyDescent="0.15">
      <c r="B30" s="365"/>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row>
    <row r="31" spans="1:109" ht="13.5" x14ac:dyDescent="0.15">
      <c r="B31" s="365"/>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row>
    <row r="32" spans="1:109" ht="13.5" x14ac:dyDescent="0.15">
      <c r="B32" s="365"/>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row>
    <row r="33" spans="2:109" ht="13.5" x14ac:dyDescent="0.15">
      <c r="B33" s="365"/>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row>
    <row r="34" spans="2:109" ht="13.5" x14ac:dyDescent="0.15">
      <c r="B34" s="365"/>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row>
    <row r="35" spans="2:109" ht="13.5" x14ac:dyDescent="0.15">
      <c r="B35" s="365"/>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row>
    <row r="36" spans="2:109" ht="13.5" x14ac:dyDescent="0.15">
      <c r="B36" s="365"/>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row>
    <row r="37" spans="2:109" ht="13.5" x14ac:dyDescent="0.15">
      <c r="B37" s="365"/>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row>
    <row r="38" spans="2:109" ht="13.5" x14ac:dyDescent="0.15">
      <c r="B38" s="365"/>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615</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5" t="s">
        <v>618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613</v>
      </c>
    </row>
    <row r="50" spans="1:109" ht="13.5" x14ac:dyDescent="0.15">
      <c r="B50" s="365"/>
      <c r="G50" s="1265"/>
      <c r="H50" s="1265"/>
      <c r="I50" s="1265"/>
      <c r="J50" s="1265"/>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566</v>
      </c>
      <c r="BQ50" s="1269"/>
      <c r="BR50" s="1269"/>
      <c r="BS50" s="1269"/>
      <c r="BT50" s="1269"/>
      <c r="BU50" s="1269"/>
      <c r="BV50" s="1269"/>
      <c r="BW50" s="1269"/>
      <c r="BX50" s="1269" t="s">
        <v>567</v>
      </c>
      <c r="BY50" s="1269"/>
      <c r="BZ50" s="1269"/>
      <c r="CA50" s="1269"/>
      <c r="CB50" s="1269"/>
      <c r="CC50" s="1269"/>
      <c r="CD50" s="1269"/>
      <c r="CE50" s="1269"/>
      <c r="CF50" s="1269" t="s">
        <v>568</v>
      </c>
      <c r="CG50" s="1269"/>
      <c r="CH50" s="1269"/>
      <c r="CI50" s="1269"/>
      <c r="CJ50" s="1269"/>
      <c r="CK50" s="1269"/>
      <c r="CL50" s="1269"/>
      <c r="CM50" s="1269"/>
      <c r="CN50" s="1269" t="s">
        <v>569</v>
      </c>
      <c r="CO50" s="1269"/>
      <c r="CP50" s="1269"/>
      <c r="CQ50" s="1269"/>
      <c r="CR50" s="1269"/>
      <c r="CS50" s="1269"/>
      <c r="CT50" s="1269"/>
      <c r="CU50" s="1269"/>
      <c r="CV50" s="1269" t="s">
        <v>570</v>
      </c>
      <c r="CW50" s="1269"/>
      <c r="CX50" s="1269"/>
      <c r="CY50" s="1269"/>
      <c r="CZ50" s="1269"/>
      <c r="DA50" s="1269"/>
      <c r="DB50" s="1269"/>
      <c r="DC50" s="1269"/>
    </row>
    <row r="51" spans="1:109" ht="13.5" customHeight="1" x14ac:dyDescent="0.15">
      <c r="B51" s="365"/>
      <c r="G51" s="1270"/>
      <c r="H51" s="1270"/>
      <c r="I51" s="1272"/>
      <c r="J51" s="1272"/>
      <c r="K51" s="1273"/>
      <c r="L51" s="1273"/>
      <c r="M51" s="1273"/>
      <c r="N51" s="1273"/>
      <c r="AM51" s="371"/>
      <c r="AN51" s="1271" t="s">
        <v>612</v>
      </c>
      <c r="AO51" s="1271"/>
      <c r="AP51" s="1271"/>
      <c r="AQ51" s="1271"/>
      <c r="AR51" s="1271"/>
      <c r="AS51" s="1271"/>
      <c r="AT51" s="1271"/>
      <c r="AU51" s="1271"/>
      <c r="AV51" s="1271"/>
      <c r="AW51" s="1271"/>
      <c r="AX51" s="1271"/>
      <c r="AY51" s="1271"/>
      <c r="AZ51" s="1271"/>
      <c r="BA51" s="1271"/>
      <c r="BB51" s="1271" t="s">
        <v>610</v>
      </c>
      <c r="BC51" s="1271"/>
      <c r="BD51" s="1271"/>
      <c r="BE51" s="1271"/>
      <c r="BF51" s="1271"/>
      <c r="BG51" s="1271"/>
      <c r="BH51" s="1271"/>
      <c r="BI51" s="1271"/>
      <c r="BJ51" s="1271"/>
      <c r="BK51" s="1271"/>
      <c r="BL51" s="1271"/>
      <c r="BM51" s="1271"/>
      <c r="BN51" s="1271"/>
      <c r="BO51" s="1271"/>
      <c r="BP51" s="1264">
        <v>59.5</v>
      </c>
      <c r="BQ51" s="1264"/>
      <c r="BR51" s="1264"/>
      <c r="BS51" s="1264"/>
      <c r="BT51" s="1264"/>
      <c r="BU51" s="1264"/>
      <c r="BV51" s="1264"/>
      <c r="BW51" s="1264"/>
      <c r="BX51" s="1264">
        <v>54.6</v>
      </c>
      <c r="BY51" s="1264"/>
      <c r="BZ51" s="1264"/>
      <c r="CA51" s="1264"/>
      <c r="CB51" s="1264"/>
      <c r="CC51" s="1264"/>
      <c r="CD51" s="1264"/>
      <c r="CE51" s="1264"/>
      <c r="CF51" s="1264">
        <v>44.1</v>
      </c>
      <c r="CG51" s="1264"/>
      <c r="CH51" s="1264"/>
      <c r="CI51" s="1264"/>
      <c r="CJ51" s="1264"/>
      <c r="CK51" s="1264"/>
      <c r="CL51" s="1264"/>
      <c r="CM51" s="1264"/>
      <c r="CN51" s="1264">
        <v>29.4</v>
      </c>
      <c r="CO51" s="1264"/>
      <c r="CP51" s="1264"/>
      <c r="CQ51" s="1264"/>
      <c r="CR51" s="1264"/>
      <c r="CS51" s="1264"/>
      <c r="CT51" s="1264"/>
      <c r="CU51" s="1264"/>
      <c r="CV51" s="1264">
        <v>20.9</v>
      </c>
      <c r="CW51" s="1264"/>
      <c r="CX51" s="1264"/>
      <c r="CY51" s="1264"/>
      <c r="CZ51" s="1264"/>
      <c r="DA51" s="1264"/>
      <c r="DB51" s="1264"/>
      <c r="DC51" s="1264"/>
    </row>
    <row r="52" spans="1:109" ht="13.5" x14ac:dyDescent="0.15">
      <c r="B52" s="365"/>
      <c r="G52" s="1270"/>
      <c r="H52" s="1270"/>
      <c r="I52" s="1272"/>
      <c r="J52" s="1272"/>
      <c r="K52" s="1273"/>
      <c r="L52" s="1273"/>
      <c r="M52" s="1273"/>
      <c r="N52" s="1273"/>
      <c r="AM52" s="3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5" x14ac:dyDescent="0.15">
      <c r="A53" s="379"/>
      <c r="B53" s="365"/>
      <c r="G53" s="1270"/>
      <c r="H53" s="1270"/>
      <c r="I53" s="1265"/>
      <c r="J53" s="1265"/>
      <c r="K53" s="1273"/>
      <c r="L53" s="1273"/>
      <c r="M53" s="1273"/>
      <c r="N53" s="1273"/>
      <c r="AM53" s="371"/>
      <c r="AN53" s="1271"/>
      <c r="AO53" s="1271"/>
      <c r="AP53" s="1271"/>
      <c r="AQ53" s="1271"/>
      <c r="AR53" s="1271"/>
      <c r="AS53" s="1271"/>
      <c r="AT53" s="1271"/>
      <c r="AU53" s="1271"/>
      <c r="AV53" s="1271"/>
      <c r="AW53" s="1271"/>
      <c r="AX53" s="1271"/>
      <c r="AY53" s="1271"/>
      <c r="AZ53" s="1271"/>
      <c r="BA53" s="1271"/>
      <c r="BB53" s="1271" t="s">
        <v>617</v>
      </c>
      <c r="BC53" s="1271"/>
      <c r="BD53" s="1271"/>
      <c r="BE53" s="1271"/>
      <c r="BF53" s="1271"/>
      <c r="BG53" s="1271"/>
      <c r="BH53" s="1271"/>
      <c r="BI53" s="1271"/>
      <c r="BJ53" s="1271"/>
      <c r="BK53" s="1271"/>
      <c r="BL53" s="1271"/>
      <c r="BM53" s="1271"/>
      <c r="BN53" s="1271"/>
      <c r="BO53" s="1271"/>
      <c r="BP53" s="1264">
        <v>54.3</v>
      </c>
      <c r="BQ53" s="1264"/>
      <c r="BR53" s="1264"/>
      <c r="BS53" s="1264"/>
      <c r="BT53" s="1264"/>
      <c r="BU53" s="1264"/>
      <c r="BV53" s="1264"/>
      <c r="BW53" s="1264"/>
      <c r="BX53" s="1264">
        <v>55.7</v>
      </c>
      <c r="BY53" s="1264"/>
      <c r="BZ53" s="1264"/>
      <c r="CA53" s="1264"/>
      <c r="CB53" s="1264"/>
      <c r="CC53" s="1264"/>
      <c r="CD53" s="1264"/>
      <c r="CE53" s="1264"/>
      <c r="CF53" s="1264">
        <v>57.4</v>
      </c>
      <c r="CG53" s="1264"/>
      <c r="CH53" s="1264"/>
      <c r="CI53" s="1264"/>
      <c r="CJ53" s="1264"/>
      <c r="CK53" s="1264"/>
      <c r="CL53" s="1264"/>
      <c r="CM53" s="1264"/>
      <c r="CN53" s="1264">
        <v>59</v>
      </c>
      <c r="CO53" s="1264"/>
      <c r="CP53" s="1264"/>
      <c r="CQ53" s="1264"/>
      <c r="CR53" s="1264"/>
      <c r="CS53" s="1264"/>
      <c r="CT53" s="1264"/>
      <c r="CU53" s="1264"/>
      <c r="CV53" s="1264">
        <v>60.6</v>
      </c>
      <c r="CW53" s="1264"/>
      <c r="CX53" s="1264"/>
      <c r="CY53" s="1264"/>
      <c r="CZ53" s="1264"/>
      <c r="DA53" s="1264"/>
      <c r="DB53" s="1264"/>
      <c r="DC53" s="1264"/>
    </row>
    <row r="54" spans="1:109" ht="13.5" x14ac:dyDescent="0.15">
      <c r="A54" s="379"/>
      <c r="B54" s="365"/>
      <c r="G54" s="1270"/>
      <c r="H54" s="1270"/>
      <c r="I54" s="1265"/>
      <c r="J54" s="1265"/>
      <c r="K54" s="1273"/>
      <c r="L54" s="1273"/>
      <c r="M54" s="1273"/>
      <c r="N54" s="1273"/>
      <c r="AM54" s="3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5" x14ac:dyDescent="0.15">
      <c r="A55" s="379"/>
      <c r="B55" s="365"/>
      <c r="G55" s="1265"/>
      <c r="H55" s="1265"/>
      <c r="I55" s="1265"/>
      <c r="J55" s="1265"/>
      <c r="K55" s="1273"/>
      <c r="L55" s="1273"/>
      <c r="M55" s="1273"/>
      <c r="N55" s="1273"/>
      <c r="AN55" s="1269" t="s">
        <v>611</v>
      </c>
      <c r="AO55" s="1269"/>
      <c r="AP55" s="1269"/>
      <c r="AQ55" s="1269"/>
      <c r="AR55" s="1269"/>
      <c r="AS55" s="1269"/>
      <c r="AT55" s="1269"/>
      <c r="AU55" s="1269"/>
      <c r="AV55" s="1269"/>
      <c r="AW55" s="1269"/>
      <c r="AX55" s="1269"/>
      <c r="AY55" s="1269"/>
      <c r="AZ55" s="1269"/>
      <c r="BA55" s="1269"/>
      <c r="BB55" s="1271" t="s">
        <v>610</v>
      </c>
      <c r="BC55" s="1271"/>
      <c r="BD55" s="1271"/>
      <c r="BE55" s="1271"/>
      <c r="BF55" s="1271"/>
      <c r="BG55" s="1271"/>
      <c r="BH55" s="1271"/>
      <c r="BI55" s="1271"/>
      <c r="BJ55" s="1271"/>
      <c r="BK55" s="1271"/>
      <c r="BL55" s="1271"/>
      <c r="BM55" s="1271"/>
      <c r="BN55" s="1271"/>
      <c r="BO55" s="1271"/>
      <c r="BP55" s="1264">
        <v>24.2</v>
      </c>
      <c r="BQ55" s="1264"/>
      <c r="BR55" s="1264"/>
      <c r="BS55" s="1264"/>
      <c r="BT55" s="1264"/>
      <c r="BU55" s="1264"/>
      <c r="BV55" s="1264"/>
      <c r="BW55" s="1264"/>
      <c r="BX55" s="1264">
        <v>22.1</v>
      </c>
      <c r="BY55" s="1264"/>
      <c r="BZ55" s="1264"/>
      <c r="CA55" s="1264"/>
      <c r="CB55" s="1264"/>
      <c r="CC55" s="1264"/>
      <c r="CD55" s="1264"/>
      <c r="CE55" s="1264"/>
      <c r="CF55" s="1264">
        <v>20.399999999999999</v>
      </c>
      <c r="CG55" s="1264"/>
      <c r="CH55" s="1264"/>
      <c r="CI55" s="1264"/>
      <c r="CJ55" s="1264"/>
      <c r="CK55" s="1264"/>
      <c r="CL55" s="1264"/>
      <c r="CM55" s="1264"/>
      <c r="CN55" s="1264">
        <v>11.2</v>
      </c>
      <c r="CO55" s="1264"/>
      <c r="CP55" s="1264"/>
      <c r="CQ55" s="1264"/>
      <c r="CR55" s="1264"/>
      <c r="CS55" s="1264"/>
      <c r="CT55" s="1264"/>
      <c r="CU55" s="1264"/>
      <c r="CV55" s="1264">
        <v>4.5999999999999996</v>
      </c>
      <c r="CW55" s="1264"/>
      <c r="CX55" s="1264"/>
      <c r="CY55" s="1264"/>
      <c r="CZ55" s="1264"/>
      <c r="DA55" s="1264"/>
      <c r="DB55" s="1264"/>
      <c r="DC55" s="1264"/>
    </row>
    <row r="56" spans="1:109" ht="13.5" x14ac:dyDescent="0.15">
      <c r="A56" s="379"/>
      <c r="B56" s="365"/>
      <c r="G56" s="1265"/>
      <c r="H56" s="1265"/>
      <c r="I56" s="1265"/>
      <c r="J56" s="1265"/>
      <c r="K56" s="1273"/>
      <c r="L56" s="1273"/>
      <c r="M56" s="1273"/>
      <c r="N56" s="1273"/>
      <c r="AN56" s="1269"/>
      <c r="AO56" s="1269"/>
      <c r="AP56" s="1269"/>
      <c r="AQ56" s="1269"/>
      <c r="AR56" s="1269"/>
      <c r="AS56" s="1269"/>
      <c r="AT56" s="1269"/>
      <c r="AU56" s="1269"/>
      <c r="AV56" s="1269"/>
      <c r="AW56" s="1269"/>
      <c r="AX56" s="1269"/>
      <c r="AY56" s="1269"/>
      <c r="AZ56" s="1269"/>
      <c r="BA56" s="1269"/>
      <c r="BB56" s="1271"/>
      <c r="BC56" s="1271"/>
      <c r="BD56" s="1271"/>
      <c r="BE56" s="1271"/>
      <c r="BF56" s="1271"/>
      <c r="BG56" s="1271"/>
      <c r="BH56" s="1271"/>
      <c r="BI56" s="1271"/>
      <c r="BJ56" s="1271"/>
      <c r="BK56" s="1271"/>
      <c r="BL56" s="1271"/>
      <c r="BM56" s="1271"/>
      <c r="BN56" s="1271"/>
      <c r="BO56" s="127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79" customFormat="1" ht="13.5" x14ac:dyDescent="0.15">
      <c r="B57" s="385"/>
      <c r="G57" s="1265"/>
      <c r="H57" s="1265"/>
      <c r="I57" s="1283"/>
      <c r="J57" s="1283"/>
      <c r="K57" s="1273"/>
      <c r="L57" s="1273"/>
      <c r="M57" s="1273"/>
      <c r="N57" s="1273"/>
      <c r="AM57" s="364"/>
      <c r="AN57" s="1269"/>
      <c r="AO57" s="1269"/>
      <c r="AP57" s="1269"/>
      <c r="AQ57" s="1269"/>
      <c r="AR57" s="1269"/>
      <c r="AS57" s="1269"/>
      <c r="AT57" s="1269"/>
      <c r="AU57" s="1269"/>
      <c r="AV57" s="1269"/>
      <c r="AW57" s="1269"/>
      <c r="AX57" s="1269"/>
      <c r="AY57" s="1269"/>
      <c r="AZ57" s="1269"/>
      <c r="BA57" s="1269"/>
      <c r="BB57" s="1271" t="s">
        <v>617</v>
      </c>
      <c r="BC57" s="1271"/>
      <c r="BD57" s="1271"/>
      <c r="BE57" s="1271"/>
      <c r="BF57" s="1271"/>
      <c r="BG57" s="1271"/>
      <c r="BH57" s="1271"/>
      <c r="BI57" s="1271"/>
      <c r="BJ57" s="1271"/>
      <c r="BK57" s="1271"/>
      <c r="BL57" s="1271"/>
      <c r="BM57" s="1271"/>
      <c r="BN57" s="1271"/>
      <c r="BO57" s="1271"/>
      <c r="BP57" s="1264">
        <v>60.1</v>
      </c>
      <c r="BQ57" s="1264"/>
      <c r="BR57" s="1264"/>
      <c r="BS57" s="1264"/>
      <c r="BT57" s="1264"/>
      <c r="BU57" s="1264"/>
      <c r="BV57" s="1264"/>
      <c r="BW57" s="1264"/>
      <c r="BX57" s="1264">
        <v>61.5</v>
      </c>
      <c r="BY57" s="1264"/>
      <c r="BZ57" s="1264"/>
      <c r="CA57" s="1264"/>
      <c r="CB57" s="1264"/>
      <c r="CC57" s="1264"/>
      <c r="CD57" s="1264"/>
      <c r="CE57" s="1264"/>
      <c r="CF57" s="1264">
        <v>63</v>
      </c>
      <c r="CG57" s="1264"/>
      <c r="CH57" s="1264"/>
      <c r="CI57" s="1264"/>
      <c r="CJ57" s="1264"/>
      <c r="CK57" s="1264"/>
      <c r="CL57" s="1264"/>
      <c r="CM57" s="1264"/>
      <c r="CN57" s="1264">
        <v>63.7</v>
      </c>
      <c r="CO57" s="1264"/>
      <c r="CP57" s="1264"/>
      <c r="CQ57" s="1264"/>
      <c r="CR57" s="1264"/>
      <c r="CS57" s="1264"/>
      <c r="CT57" s="1264"/>
      <c r="CU57" s="1264"/>
      <c r="CV57" s="1264">
        <v>64.099999999999994</v>
      </c>
      <c r="CW57" s="1264"/>
      <c r="CX57" s="1264"/>
      <c r="CY57" s="1264"/>
      <c r="CZ57" s="1264"/>
      <c r="DA57" s="1264"/>
      <c r="DB57" s="1264"/>
      <c r="DC57" s="1264"/>
      <c r="DD57" s="390"/>
      <c r="DE57" s="385"/>
    </row>
    <row r="58" spans="1:109" s="379" customFormat="1" ht="13.5" x14ac:dyDescent="0.15">
      <c r="A58" s="364"/>
      <c r="B58" s="385"/>
      <c r="G58" s="1265"/>
      <c r="H58" s="1265"/>
      <c r="I58" s="1283"/>
      <c r="J58" s="1283"/>
      <c r="K58" s="1273"/>
      <c r="L58" s="1273"/>
      <c r="M58" s="1273"/>
      <c r="N58" s="1273"/>
      <c r="AM58" s="364"/>
      <c r="AN58" s="1269"/>
      <c r="AO58" s="1269"/>
      <c r="AP58" s="1269"/>
      <c r="AQ58" s="1269"/>
      <c r="AR58" s="1269"/>
      <c r="AS58" s="1269"/>
      <c r="AT58" s="1269"/>
      <c r="AU58" s="1269"/>
      <c r="AV58" s="1269"/>
      <c r="AW58" s="1269"/>
      <c r="AX58" s="1269"/>
      <c r="AY58" s="1269"/>
      <c r="AZ58" s="1269"/>
      <c r="BA58" s="1269"/>
      <c r="BB58" s="1271"/>
      <c r="BC58" s="1271"/>
      <c r="BD58" s="1271"/>
      <c r="BE58" s="1271"/>
      <c r="BF58" s="1271"/>
      <c r="BG58" s="1271"/>
      <c r="BH58" s="1271"/>
      <c r="BI58" s="1271"/>
      <c r="BJ58" s="1271"/>
      <c r="BK58" s="1271"/>
      <c r="BL58" s="1271"/>
      <c r="BM58" s="1271"/>
      <c r="BN58" s="1271"/>
      <c r="BO58" s="127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616</v>
      </c>
    </row>
    <row r="64" spans="1:109" ht="13.5" x14ac:dyDescent="0.15">
      <c r="B64" s="365"/>
      <c r="G64" s="380"/>
      <c r="I64" s="382"/>
      <c r="J64" s="382"/>
      <c r="K64" s="382"/>
      <c r="L64" s="382"/>
      <c r="M64" s="382"/>
      <c r="N64" s="381"/>
      <c r="AM64" s="380"/>
      <c r="AN64" s="380" t="s">
        <v>615</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74" t="s">
        <v>614</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5" x14ac:dyDescent="0.15">
      <c r="B66" s="365"/>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5" x14ac:dyDescent="0.15">
      <c r="B67" s="365"/>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5" x14ac:dyDescent="0.15">
      <c r="B68" s="365"/>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5" x14ac:dyDescent="0.15">
      <c r="B69" s="365"/>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613</v>
      </c>
    </row>
    <row r="72" spans="2:107" ht="13.5" x14ac:dyDescent="0.15">
      <c r="B72" s="365"/>
      <c r="G72" s="1265"/>
      <c r="H72" s="1265"/>
      <c r="I72" s="1265"/>
      <c r="J72" s="1265"/>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566</v>
      </c>
      <c r="BQ72" s="1269"/>
      <c r="BR72" s="1269"/>
      <c r="BS72" s="1269"/>
      <c r="BT72" s="1269"/>
      <c r="BU72" s="1269"/>
      <c r="BV72" s="1269"/>
      <c r="BW72" s="1269"/>
      <c r="BX72" s="1269" t="s">
        <v>567</v>
      </c>
      <c r="BY72" s="1269"/>
      <c r="BZ72" s="1269"/>
      <c r="CA72" s="1269"/>
      <c r="CB72" s="1269"/>
      <c r="CC72" s="1269"/>
      <c r="CD72" s="1269"/>
      <c r="CE72" s="1269"/>
      <c r="CF72" s="1269" t="s">
        <v>568</v>
      </c>
      <c r="CG72" s="1269"/>
      <c r="CH72" s="1269"/>
      <c r="CI72" s="1269"/>
      <c r="CJ72" s="1269"/>
      <c r="CK72" s="1269"/>
      <c r="CL72" s="1269"/>
      <c r="CM72" s="1269"/>
      <c r="CN72" s="1269" t="s">
        <v>569</v>
      </c>
      <c r="CO72" s="1269"/>
      <c r="CP72" s="1269"/>
      <c r="CQ72" s="1269"/>
      <c r="CR72" s="1269"/>
      <c r="CS72" s="1269"/>
      <c r="CT72" s="1269"/>
      <c r="CU72" s="1269"/>
      <c r="CV72" s="1269" t="s">
        <v>570</v>
      </c>
      <c r="CW72" s="1269"/>
      <c r="CX72" s="1269"/>
      <c r="CY72" s="1269"/>
      <c r="CZ72" s="1269"/>
      <c r="DA72" s="1269"/>
      <c r="DB72" s="1269"/>
      <c r="DC72" s="1269"/>
    </row>
    <row r="73" spans="2:107" ht="13.5" x14ac:dyDescent="0.15">
      <c r="B73" s="365"/>
      <c r="G73" s="1270"/>
      <c r="H73" s="1270"/>
      <c r="I73" s="1270"/>
      <c r="J73" s="1270"/>
      <c r="K73" s="1284"/>
      <c r="L73" s="1284"/>
      <c r="M73" s="1284"/>
      <c r="N73" s="1284"/>
      <c r="AM73" s="371"/>
      <c r="AN73" s="1271" t="s">
        <v>612</v>
      </c>
      <c r="AO73" s="1271"/>
      <c r="AP73" s="1271"/>
      <c r="AQ73" s="1271"/>
      <c r="AR73" s="1271"/>
      <c r="AS73" s="1271"/>
      <c r="AT73" s="1271"/>
      <c r="AU73" s="1271"/>
      <c r="AV73" s="1271"/>
      <c r="AW73" s="1271"/>
      <c r="AX73" s="1271"/>
      <c r="AY73" s="1271"/>
      <c r="AZ73" s="1271"/>
      <c r="BA73" s="1271"/>
      <c r="BB73" s="1271" t="s">
        <v>610</v>
      </c>
      <c r="BC73" s="1271"/>
      <c r="BD73" s="1271"/>
      <c r="BE73" s="1271"/>
      <c r="BF73" s="1271"/>
      <c r="BG73" s="1271"/>
      <c r="BH73" s="1271"/>
      <c r="BI73" s="1271"/>
      <c r="BJ73" s="1271"/>
      <c r="BK73" s="1271"/>
      <c r="BL73" s="1271"/>
      <c r="BM73" s="1271"/>
      <c r="BN73" s="1271"/>
      <c r="BO73" s="1271"/>
      <c r="BP73" s="1264">
        <v>59.5</v>
      </c>
      <c r="BQ73" s="1264"/>
      <c r="BR73" s="1264"/>
      <c r="BS73" s="1264"/>
      <c r="BT73" s="1264"/>
      <c r="BU73" s="1264"/>
      <c r="BV73" s="1264"/>
      <c r="BW73" s="1264"/>
      <c r="BX73" s="1264">
        <v>54.6</v>
      </c>
      <c r="BY73" s="1264"/>
      <c r="BZ73" s="1264"/>
      <c r="CA73" s="1264"/>
      <c r="CB73" s="1264"/>
      <c r="CC73" s="1264"/>
      <c r="CD73" s="1264"/>
      <c r="CE73" s="1264"/>
      <c r="CF73" s="1264">
        <v>44.1</v>
      </c>
      <c r="CG73" s="1264"/>
      <c r="CH73" s="1264"/>
      <c r="CI73" s="1264"/>
      <c r="CJ73" s="1264"/>
      <c r="CK73" s="1264"/>
      <c r="CL73" s="1264"/>
      <c r="CM73" s="1264"/>
      <c r="CN73" s="1264">
        <v>29.4</v>
      </c>
      <c r="CO73" s="1264"/>
      <c r="CP73" s="1264"/>
      <c r="CQ73" s="1264"/>
      <c r="CR73" s="1264"/>
      <c r="CS73" s="1264"/>
      <c r="CT73" s="1264"/>
      <c r="CU73" s="1264"/>
      <c r="CV73" s="1264">
        <v>20.9</v>
      </c>
      <c r="CW73" s="1264"/>
      <c r="CX73" s="1264"/>
      <c r="CY73" s="1264"/>
      <c r="CZ73" s="1264"/>
      <c r="DA73" s="1264"/>
      <c r="DB73" s="1264"/>
      <c r="DC73" s="1264"/>
    </row>
    <row r="74" spans="2:107" ht="13.5" x14ac:dyDescent="0.15">
      <c r="B74" s="365"/>
      <c r="G74" s="1270"/>
      <c r="H74" s="1270"/>
      <c r="I74" s="1270"/>
      <c r="J74" s="1270"/>
      <c r="K74" s="1284"/>
      <c r="L74" s="1284"/>
      <c r="M74" s="1284"/>
      <c r="N74" s="1284"/>
      <c r="AM74" s="37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5" x14ac:dyDescent="0.15">
      <c r="B75" s="365"/>
      <c r="G75" s="1270"/>
      <c r="H75" s="1270"/>
      <c r="I75" s="1265"/>
      <c r="J75" s="1265"/>
      <c r="K75" s="1273"/>
      <c r="L75" s="1273"/>
      <c r="M75" s="1273"/>
      <c r="N75" s="1273"/>
      <c r="AM75" s="371"/>
      <c r="AN75" s="1271"/>
      <c r="AO75" s="1271"/>
      <c r="AP75" s="1271"/>
      <c r="AQ75" s="1271"/>
      <c r="AR75" s="1271"/>
      <c r="AS75" s="1271"/>
      <c r="AT75" s="1271"/>
      <c r="AU75" s="1271"/>
      <c r="AV75" s="1271"/>
      <c r="AW75" s="1271"/>
      <c r="AX75" s="1271"/>
      <c r="AY75" s="1271"/>
      <c r="AZ75" s="1271"/>
      <c r="BA75" s="1271"/>
      <c r="BB75" s="1271" t="s">
        <v>609</v>
      </c>
      <c r="BC75" s="1271"/>
      <c r="BD75" s="1271"/>
      <c r="BE75" s="1271"/>
      <c r="BF75" s="1271"/>
      <c r="BG75" s="1271"/>
      <c r="BH75" s="1271"/>
      <c r="BI75" s="1271"/>
      <c r="BJ75" s="1271"/>
      <c r="BK75" s="1271"/>
      <c r="BL75" s="1271"/>
      <c r="BM75" s="1271"/>
      <c r="BN75" s="1271"/>
      <c r="BO75" s="1271"/>
      <c r="BP75" s="1264">
        <v>10.5</v>
      </c>
      <c r="BQ75" s="1264"/>
      <c r="BR75" s="1264"/>
      <c r="BS75" s="1264"/>
      <c r="BT75" s="1264"/>
      <c r="BU75" s="1264"/>
      <c r="BV75" s="1264"/>
      <c r="BW75" s="1264"/>
      <c r="BX75" s="1264">
        <v>10.9</v>
      </c>
      <c r="BY75" s="1264"/>
      <c r="BZ75" s="1264"/>
      <c r="CA75" s="1264"/>
      <c r="CB75" s="1264"/>
      <c r="CC75" s="1264"/>
      <c r="CD75" s="1264"/>
      <c r="CE75" s="1264"/>
      <c r="CF75" s="1264">
        <v>10.7</v>
      </c>
      <c r="CG75" s="1264"/>
      <c r="CH75" s="1264"/>
      <c r="CI75" s="1264"/>
      <c r="CJ75" s="1264"/>
      <c r="CK75" s="1264"/>
      <c r="CL75" s="1264"/>
      <c r="CM75" s="1264"/>
      <c r="CN75" s="1264">
        <v>10.9</v>
      </c>
      <c r="CO75" s="1264"/>
      <c r="CP75" s="1264"/>
      <c r="CQ75" s="1264"/>
      <c r="CR75" s="1264"/>
      <c r="CS75" s="1264"/>
      <c r="CT75" s="1264"/>
      <c r="CU75" s="1264"/>
      <c r="CV75" s="1264">
        <v>10.8</v>
      </c>
      <c r="CW75" s="1264"/>
      <c r="CX75" s="1264"/>
      <c r="CY75" s="1264"/>
      <c r="CZ75" s="1264"/>
      <c r="DA75" s="1264"/>
      <c r="DB75" s="1264"/>
      <c r="DC75" s="1264"/>
    </row>
    <row r="76" spans="2:107" ht="13.5" x14ac:dyDescent="0.15">
      <c r="B76" s="365"/>
      <c r="G76" s="1270"/>
      <c r="H76" s="1270"/>
      <c r="I76" s="1265"/>
      <c r="J76" s="1265"/>
      <c r="K76" s="1273"/>
      <c r="L76" s="1273"/>
      <c r="M76" s="1273"/>
      <c r="N76" s="1273"/>
      <c r="AM76" s="37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5" x14ac:dyDescent="0.15">
      <c r="B77" s="365"/>
      <c r="G77" s="1265"/>
      <c r="H77" s="1265"/>
      <c r="I77" s="1265"/>
      <c r="J77" s="1265"/>
      <c r="K77" s="1284"/>
      <c r="L77" s="1284"/>
      <c r="M77" s="1284"/>
      <c r="N77" s="1284"/>
      <c r="AN77" s="1269" t="s">
        <v>611</v>
      </c>
      <c r="AO77" s="1269"/>
      <c r="AP77" s="1269"/>
      <c r="AQ77" s="1269"/>
      <c r="AR77" s="1269"/>
      <c r="AS77" s="1269"/>
      <c r="AT77" s="1269"/>
      <c r="AU77" s="1269"/>
      <c r="AV77" s="1269"/>
      <c r="AW77" s="1269"/>
      <c r="AX77" s="1269"/>
      <c r="AY77" s="1269"/>
      <c r="AZ77" s="1269"/>
      <c r="BA77" s="1269"/>
      <c r="BB77" s="1271" t="s">
        <v>610</v>
      </c>
      <c r="BC77" s="1271"/>
      <c r="BD77" s="1271"/>
      <c r="BE77" s="1271"/>
      <c r="BF77" s="1271"/>
      <c r="BG77" s="1271"/>
      <c r="BH77" s="1271"/>
      <c r="BI77" s="1271"/>
      <c r="BJ77" s="1271"/>
      <c r="BK77" s="1271"/>
      <c r="BL77" s="1271"/>
      <c r="BM77" s="1271"/>
      <c r="BN77" s="1271"/>
      <c r="BO77" s="1271"/>
      <c r="BP77" s="1264">
        <v>24.2</v>
      </c>
      <c r="BQ77" s="1264"/>
      <c r="BR77" s="1264"/>
      <c r="BS77" s="1264"/>
      <c r="BT77" s="1264"/>
      <c r="BU77" s="1264"/>
      <c r="BV77" s="1264"/>
      <c r="BW77" s="1264"/>
      <c r="BX77" s="1264">
        <v>22.1</v>
      </c>
      <c r="BY77" s="1264"/>
      <c r="BZ77" s="1264"/>
      <c r="CA77" s="1264"/>
      <c r="CB77" s="1264"/>
      <c r="CC77" s="1264"/>
      <c r="CD77" s="1264"/>
      <c r="CE77" s="1264"/>
      <c r="CF77" s="1264">
        <v>20.399999999999999</v>
      </c>
      <c r="CG77" s="1264"/>
      <c r="CH77" s="1264"/>
      <c r="CI77" s="1264"/>
      <c r="CJ77" s="1264"/>
      <c r="CK77" s="1264"/>
      <c r="CL77" s="1264"/>
      <c r="CM77" s="1264"/>
      <c r="CN77" s="1264">
        <v>11.2</v>
      </c>
      <c r="CO77" s="1264"/>
      <c r="CP77" s="1264"/>
      <c r="CQ77" s="1264"/>
      <c r="CR77" s="1264"/>
      <c r="CS77" s="1264"/>
      <c r="CT77" s="1264"/>
      <c r="CU77" s="1264"/>
      <c r="CV77" s="1264">
        <v>4.5999999999999996</v>
      </c>
      <c r="CW77" s="1264"/>
      <c r="CX77" s="1264"/>
      <c r="CY77" s="1264"/>
      <c r="CZ77" s="1264"/>
      <c r="DA77" s="1264"/>
      <c r="DB77" s="1264"/>
      <c r="DC77" s="1264"/>
    </row>
    <row r="78" spans="2:107" ht="13.5" x14ac:dyDescent="0.15">
      <c r="B78" s="365"/>
      <c r="G78" s="1265"/>
      <c r="H78" s="1265"/>
      <c r="I78" s="1265"/>
      <c r="J78" s="1265"/>
      <c r="K78" s="1284"/>
      <c r="L78" s="1284"/>
      <c r="M78" s="1284"/>
      <c r="N78" s="1284"/>
      <c r="AN78" s="1269"/>
      <c r="AO78" s="1269"/>
      <c r="AP78" s="1269"/>
      <c r="AQ78" s="1269"/>
      <c r="AR78" s="1269"/>
      <c r="AS78" s="1269"/>
      <c r="AT78" s="1269"/>
      <c r="AU78" s="1269"/>
      <c r="AV78" s="1269"/>
      <c r="AW78" s="1269"/>
      <c r="AX78" s="1269"/>
      <c r="AY78" s="1269"/>
      <c r="AZ78" s="1269"/>
      <c r="BA78" s="1269"/>
      <c r="BB78" s="1271"/>
      <c r="BC78" s="1271"/>
      <c r="BD78" s="1271"/>
      <c r="BE78" s="1271"/>
      <c r="BF78" s="1271"/>
      <c r="BG78" s="1271"/>
      <c r="BH78" s="1271"/>
      <c r="BI78" s="1271"/>
      <c r="BJ78" s="1271"/>
      <c r="BK78" s="1271"/>
      <c r="BL78" s="1271"/>
      <c r="BM78" s="1271"/>
      <c r="BN78" s="1271"/>
      <c r="BO78" s="127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5" x14ac:dyDescent="0.15">
      <c r="B79" s="365"/>
      <c r="G79" s="1265"/>
      <c r="H79" s="1265"/>
      <c r="I79" s="1283"/>
      <c r="J79" s="1283"/>
      <c r="K79" s="1285"/>
      <c r="L79" s="1285"/>
      <c r="M79" s="1285"/>
      <c r="N79" s="1285"/>
      <c r="AN79" s="1269"/>
      <c r="AO79" s="1269"/>
      <c r="AP79" s="1269"/>
      <c r="AQ79" s="1269"/>
      <c r="AR79" s="1269"/>
      <c r="AS79" s="1269"/>
      <c r="AT79" s="1269"/>
      <c r="AU79" s="1269"/>
      <c r="AV79" s="1269"/>
      <c r="AW79" s="1269"/>
      <c r="AX79" s="1269"/>
      <c r="AY79" s="1269"/>
      <c r="AZ79" s="1269"/>
      <c r="BA79" s="1269"/>
      <c r="BB79" s="1271" t="s">
        <v>609</v>
      </c>
      <c r="BC79" s="1271"/>
      <c r="BD79" s="1271"/>
      <c r="BE79" s="1271"/>
      <c r="BF79" s="1271"/>
      <c r="BG79" s="1271"/>
      <c r="BH79" s="1271"/>
      <c r="BI79" s="1271"/>
      <c r="BJ79" s="1271"/>
      <c r="BK79" s="1271"/>
      <c r="BL79" s="1271"/>
      <c r="BM79" s="1271"/>
      <c r="BN79" s="1271"/>
      <c r="BO79" s="1271"/>
      <c r="BP79" s="1264">
        <v>6.4</v>
      </c>
      <c r="BQ79" s="1264"/>
      <c r="BR79" s="1264"/>
      <c r="BS79" s="1264"/>
      <c r="BT79" s="1264"/>
      <c r="BU79" s="1264"/>
      <c r="BV79" s="1264"/>
      <c r="BW79" s="1264"/>
      <c r="BX79" s="1264">
        <v>6.3</v>
      </c>
      <c r="BY79" s="1264"/>
      <c r="BZ79" s="1264"/>
      <c r="CA79" s="1264"/>
      <c r="CB79" s="1264"/>
      <c r="CC79" s="1264"/>
      <c r="CD79" s="1264"/>
      <c r="CE79" s="1264"/>
      <c r="CF79" s="1264">
        <v>6.2</v>
      </c>
      <c r="CG79" s="1264"/>
      <c r="CH79" s="1264"/>
      <c r="CI79" s="1264"/>
      <c r="CJ79" s="1264"/>
      <c r="CK79" s="1264"/>
      <c r="CL79" s="1264"/>
      <c r="CM79" s="1264"/>
      <c r="CN79" s="1264">
        <v>5.7</v>
      </c>
      <c r="CO79" s="1264"/>
      <c r="CP79" s="1264"/>
      <c r="CQ79" s="1264"/>
      <c r="CR79" s="1264"/>
      <c r="CS79" s="1264"/>
      <c r="CT79" s="1264"/>
      <c r="CU79" s="1264"/>
      <c r="CV79" s="1264">
        <v>5.8</v>
      </c>
      <c r="CW79" s="1264"/>
      <c r="CX79" s="1264"/>
      <c r="CY79" s="1264"/>
      <c r="CZ79" s="1264"/>
      <c r="DA79" s="1264"/>
      <c r="DB79" s="1264"/>
      <c r="DC79" s="1264"/>
    </row>
    <row r="80" spans="2:107" ht="13.5" x14ac:dyDescent="0.15">
      <c r="B80" s="365"/>
      <c r="G80" s="1265"/>
      <c r="H80" s="1265"/>
      <c r="I80" s="1283"/>
      <c r="J80" s="1283"/>
      <c r="K80" s="1285"/>
      <c r="L80" s="1285"/>
      <c r="M80" s="1285"/>
      <c r="N80" s="1285"/>
      <c r="AN80" s="1269"/>
      <c r="AO80" s="1269"/>
      <c r="AP80" s="1269"/>
      <c r="AQ80" s="1269"/>
      <c r="AR80" s="1269"/>
      <c r="AS80" s="1269"/>
      <c r="AT80" s="1269"/>
      <c r="AU80" s="1269"/>
      <c r="AV80" s="1269"/>
      <c r="AW80" s="1269"/>
      <c r="AX80" s="1269"/>
      <c r="AY80" s="1269"/>
      <c r="AZ80" s="1269"/>
      <c r="BA80" s="1269"/>
      <c r="BB80" s="1271"/>
      <c r="BC80" s="1271"/>
      <c r="BD80" s="1271"/>
      <c r="BE80" s="1271"/>
      <c r="BF80" s="1271"/>
      <c r="BG80" s="1271"/>
      <c r="BH80" s="1271"/>
      <c r="BI80" s="1271"/>
      <c r="BJ80" s="1271"/>
      <c r="BK80" s="1271"/>
      <c r="BL80" s="1271"/>
      <c r="BM80" s="1271"/>
      <c r="BN80" s="1271"/>
      <c r="BO80" s="127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g8ESXjrrVOktJD/9mL/8iR0mxhDSZ5c+VQjX9a4ELdsKSYROH0bR3RrvWwkl8yZTPp7vpKaCV1WphzDDv8k7QA==" saltValue="AaxipSf7QlqQ7ZlEKYO9m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88aGOVxjrFjeerahXY+9B/+OmxV0N6GrlUhP9g1XCAsSrUPcV7rAbh+gMFULe9kNOTSUImPrjfXRqepURI69BQ==" saltValue="0sE6taZYuteV0g1tLNQw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yfFni0wgHGeQYajIHAElzn9cqLbSNAhM1ux5LJl7st/E0PG+OvET1cYaX4tZNh9HVJT9gI14Xu+9+ioGXAex4A==" saltValue="EuBDs1djDLNCd1kkwo6f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115919</v>
      </c>
      <c r="E3" s="156"/>
      <c r="F3" s="157">
        <v>41934</v>
      </c>
      <c r="G3" s="158"/>
      <c r="H3" s="159"/>
    </row>
    <row r="4" spans="1:8" x14ac:dyDescent="0.15">
      <c r="A4" s="160"/>
      <c r="B4" s="161"/>
      <c r="C4" s="162"/>
      <c r="D4" s="163">
        <v>35075</v>
      </c>
      <c r="E4" s="164"/>
      <c r="F4" s="165">
        <v>23352</v>
      </c>
      <c r="G4" s="166"/>
      <c r="H4" s="167"/>
    </row>
    <row r="5" spans="1:8" x14ac:dyDescent="0.15">
      <c r="A5" s="148" t="s">
        <v>558</v>
      </c>
      <c r="B5" s="153"/>
      <c r="C5" s="154"/>
      <c r="D5" s="155">
        <v>113392</v>
      </c>
      <c r="E5" s="156"/>
      <c r="F5" s="157">
        <v>45588</v>
      </c>
      <c r="G5" s="158"/>
      <c r="H5" s="159"/>
    </row>
    <row r="6" spans="1:8" x14ac:dyDescent="0.15">
      <c r="A6" s="160"/>
      <c r="B6" s="161"/>
      <c r="C6" s="162"/>
      <c r="D6" s="163">
        <v>39403</v>
      </c>
      <c r="E6" s="164"/>
      <c r="F6" s="165">
        <v>24150</v>
      </c>
      <c r="G6" s="166"/>
      <c r="H6" s="167"/>
    </row>
    <row r="7" spans="1:8" x14ac:dyDescent="0.15">
      <c r="A7" s="148" t="s">
        <v>559</v>
      </c>
      <c r="B7" s="153"/>
      <c r="C7" s="154"/>
      <c r="D7" s="155">
        <v>65857</v>
      </c>
      <c r="E7" s="156"/>
      <c r="F7" s="157">
        <v>45483</v>
      </c>
      <c r="G7" s="158"/>
      <c r="H7" s="159"/>
    </row>
    <row r="8" spans="1:8" x14ac:dyDescent="0.15">
      <c r="A8" s="160"/>
      <c r="B8" s="161"/>
      <c r="C8" s="162"/>
      <c r="D8" s="163">
        <v>38642</v>
      </c>
      <c r="E8" s="164"/>
      <c r="F8" s="165">
        <v>24241</v>
      </c>
      <c r="G8" s="166"/>
      <c r="H8" s="167"/>
    </row>
    <row r="9" spans="1:8" x14ac:dyDescent="0.15">
      <c r="A9" s="148" t="s">
        <v>560</v>
      </c>
      <c r="B9" s="153"/>
      <c r="C9" s="154"/>
      <c r="D9" s="155">
        <v>98488</v>
      </c>
      <c r="E9" s="156"/>
      <c r="F9" s="157">
        <v>45945</v>
      </c>
      <c r="G9" s="158"/>
      <c r="H9" s="159"/>
    </row>
    <row r="10" spans="1:8" x14ac:dyDescent="0.15">
      <c r="A10" s="160"/>
      <c r="B10" s="161"/>
      <c r="C10" s="162"/>
      <c r="D10" s="163">
        <v>34199</v>
      </c>
      <c r="E10" s="164"/>
      <c r="F10" s="165">
        <v>25180</v>
      </c>
      <c r="G10" s="166"/>
      <c r="H10" s="167"/>
    </row>
    <row r="11" spans="1:8" x14ac:dyDescent="0.15">
      <c r="A11" s="148" t="s">
        <v>561</v>
      </c>
      <c r="B11" s="153"/>
      <c r="C11" s="154"/>
      <c r="D11" s="155">
        <v>105612</v>
      </c>
      <c r="E11" s="156"/>
      <c r="F11" s="157">
        <v>44475</v>
      </c>
      <c r="G11" s="158"/>
      <c r="H11" s="159"/>
    </row>
    <row r="12" spans="1:8" x14ac:dyDescent="0.15">
      <c r="A12" s="160"/>
      <c r="B12" s="161"/>
      <c r="C12" s="168"/>
      <c r="D12" s="163">
        <v>44744</v>
      </c>
      <c r="E12" s="164"/>
      <c r="F12" s="165">
        <v>24780</v>
      </c>
      <c r="G12" s="166"/>
      <c r="H12" s="167"/>
    </row>
    <row r="13" spans="1:8" x14ac:dyDescent="0.15">
      <c r="A13" s="148"/>
      <c r="B13" s="153"/>
      <c r="C13" s="169"/>
      <c r="D13" s="170">
        <v>99854</v>
      </c>
      <c r="E13" s="171"/>
      <c r="F13" s="172">
        <v>44685</v>
      </c>
      <c r="G13" s="173"/>
      <c r="H13" s="159"/>
    </row>
    <row r="14" spans="1:8" x14ac:dyDescent="0.15">
      <c r="A14" s="160"/>
      <c r="B14" s="161"/>
      <c r="C14" s="162"/>
      <c r="D14" s="163">
        <v>38413</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2.38</v>
      </c>
      <c r="C19" s="174">
        <f>ROUND(VALUE(SUBSTITUTE(実質収支比率等に係る経年分析!G$48,"▲","-")),2)</f>
        <v>2.78</v>
      </c>
      <c r="D19" s="174">
        <f>ROUND(VALUE(SUBSTITUTE(実質収支比率等に係る経年分析!H$48,"▲","-")),2)</f>
        <v>3.26</v>
      </c>
      <c r="E19" s="174">
        <f>ROUND(VALUE(SUBSTITUTE(実質収支比率等に係る経年分析!I$48,"▲","-")),2)</f>
        <v>5.18</v>
      </c>
      <c r="F19" s="174">
        <f>ROUND(VALUE(SUBSTITUTE(実質収支比率等に係る経年分析!J$48,"▲","-")),2)</f>
        <v>5.43</v>
      </c>
    </row>
    <row r="20" spans="1:11" x14ac:dyDescent="0.15">
      <c r="A20" s="174" t="s">
        <v>57</v>
      </c>
      <c r="B20" s="174">
        <f>ROUND(VALUE(SUBSTITUTE(実質収支比率等に係る経年分析!F$47,"▲","-")),2)</f>
        <v>18.05</v>
      </c>
      <c r="C20" s="174">
        <f>ROUND(VALUE(SUBSTITUTE(実質収支比率等に係る経年分析!G$47,"▲","-")),2)</f>
        <v>19.53</v>
      </c>
      <c r="D20" s="174">
        <f>ROUND(VALUE(SUBSTITUTE(実質収支比率等に係る経年分析!H$47,"▲","-")),2)</f>
        <v>20.63</v>
      </c>
      <c r="E20" s="174">
        <f>ROUND(VALUE(SUBSTITUTE(実質収支比率等に係る経年分析!I$47,"▲","-")),2)</f>
        <v>21.75</v>
      </c>
      <c r="F20" s="174">
        <f>ROUND(VALUE(SUBSTITUTE(実質収支比率等に係る経年分析!J$47,"▲","-")),2)</f>
        <v>25.14</v>
      </c>
    </row>
    <row r="21" spans="1:11" x14ac:dyDescent="0.15">
      <c r="A21" s="174" t="s">
        <v>58</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5.24</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7.54</v>
      </c>
      <c r="F21" s="174">
        <f>IF(ISNUMBER(VALUE(SUBSTITUTE(実質収支比率等に係る経年分析!J$49,"▲","-"))),ROUND(VALUE(SUBSTITUTE(実質収支比率等に係る経年分析!J$49,"▲","-")),2),NA())</f>
        <v>6.92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5072</v>
      </c>
      <c r="E42" s="176"/>
      <c r="F42" s="176"/>
      <c r="G42" s="176">
        <f>'実質公債費比率（分子）の構造'!L$52</f>
        <v>5090</v>
      </c>
      <c r="H42" s="176"/>
      <c r="I42" s="176"/>
      <c r="J42" s="176">
        <f>'実質公債費比率（分子）の構造'!M$52</f>
        <v>5088</v>
      </c>
      <c r="K42" s="176"/>
      <c r="L42" s="176"/>
      <c r="M42" s="176">
        <f>'実質公債費比率（分子）の構造'!N$52</f>
        <v>4901</v>
      </c>
      <c r="N42" s="176"/>
      <c r="O42" s="176"/>
      <c r="P42" s="176">
        <f>'実質公債費比率（分子）の構造'!O$52</f>
        <v>4821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379</v>
      </c>
      <c r="C45" s="176"/>
      <c r="D45" s="176"/>
      <c r="E45" s="176">
        <f>'実質公債費比率（分子）の構造'!L$49</f>
        <v>379</v>
      </c>
      <c r="F45" s="176"/>
      <c r="G45" s="176"/>
      <c r="H45" s="176">
        <f>'実質公債費比率（分子）の構造'!M$49</f>
        <v>241</v>
      </c>
      <c r="I45" s="176"/>
      <c r="J45" s="176"/>
      <c r="K45" s="176">
        <f>'実質公債費比率（分子）の構造'!N$49</f>
        <v>136</v>
      </c>
      <c r="L45" s="176"/>
      <c r="M45" s="176"/>
      <c r="N45" s="176" t="str">
        <f>'実質公債費比率（分子）の構造'!O$49</f>
        <v>-</v>
      </c>
      <c r="O45" s="176"/>
      <c r="P45" s="176"/>
    </row>
    <row r="46" spans="1:16" x14ac:dyDescent="0.15">
      <c r="A46" s="176" t="s">
        <v>69</v>
      </c>
      <c r="B46" s="176">
        <f>'実質公債費比率（分子）の構造'!K$48</f>
        <v>1149</v>
      </c>
      <c r="C46" s="176"/>
      <c r="D46" s="176"/>
      <c r="E46" s="176">
        <f>'実質公債費比率（分子）の構造'!L$48</f>
        <v>1205</v>
      </c>
      <c r="F46" s="176"/>
      <c r="G46" s="176"/>
      <c r="H46" s="176">
        <f>'実質公債費比率（分子）の構造'!M$48</f>
        <v>1146</v>
      </c>
      <c r="I46" s="176"/>
      <c r="J46" s="176"/>
      <c r="K46" s="176">
        <f>'実質公債費比率（分子）の構造'!N$48</f>
        <v>1153</v>
      </c>
      <c r="L46" s="176"/>
      <c r="M46" s="176"/>
      <c r="N46" s="176">
        <f>'実質公債費比率（分子）の構造'!O$48</f>
        <v>1161</v>
      </c>
      <c r="O46" s="176"/>
      <c r="P46" s="176"/>
    </row>
    <row r="47" spans="1:16" x14ac:dyDescent="0.15">
      <c r="A47" s="176" t="s">
        <v>70</v>
      </c>
      <c r="B47" s="176">
        <f>'実質公債費比率（分子）の構造'!K$47</f>
        <v>10</v>
      </c>
      <c r="C47" s="176"/>
      <c r="D47" s="176"/>
      <c r="E47" s="176">
        <f>'実質公債費比率（分子）の構造'!L$47</f>
        <v>7</v>
      </c>
      <c r="F47" s="176"/>
      <c r="G47" s="176"/>
      <c r="H47" s="176">
        <f>'実質公債費比率（分子）の構造'!M$47</f>
        <v>3</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5154</v>
      </c>
      <c r="C49" s="176"/>
      <c r="D49" s="176"/>
      <c r="E49" s="176">
        <f>'実質公債費比率（分子）の構造'!L$45</f>
        <v>5228</v>
      </c>
      <c r="F49" s="176"/>
      <c r="G49" s="176"/>
      <c r="H49" s="176">
        <f>'実質公債費比率（分子）の構造'!M$45</f>
        <v>5293</v>
      </c>
      <c r="I49" s="176"/>
      <c r="J49" s="176"/>
      <c r="K49" s="176">
        <f>'実質公債費比率（分子）の構造'!N$45</f>
        <v>5403</v>
      </c>
      <c r="L49" s="176"/>
      <c r="M49" s="176"/>
      <c r="N49" s="176">
        <f>'実質公債費比率（分子）の構造'!O$45</f>
        <v>5399</v>
      </c>
      <c r="O49" s="176"/>
      <c r="P49" s="176"/>
    </row>
    <row r="50" spans="1:16" x14ac:dyDescent="0.15">
      <c r="A50" s="176" t="s">
        <v>73</v>
      </c>
      <c r="B50" s="176" t="e">
        <f>NA()</f>
        <v>#N/A</v>
      </c>
      <c r="C50" s="176">
        <f>IF(ISNUMBER('実質公債費比率（分子）の構造'!K$53),'実質公債費比率（分子）の構造'!K$53,NA())</f>
        <v>1620</v>
      </c>
      <c r="D50" s="176" t="e">
        <f>NA()</f>
        <v>#N/A</v>
      </c>
      <c r="E50" s="176" t="e">
        <f>NA()</f>
        <v>#N/A</v>
      </c>
      <c r="F50" s="176">
        <f>IF(ISNUMBER('実質公債費比率（分子）の構造'!L$53),'実質公債費比率（分子）の構造'!L$53,NA())</f>
        <v>1729</v>
      </c>
      <c r="G50" s="176" t="e">
        <f>NA()</f>
        <v>#N/A</v>
      </c>
      <c r="H50" s="176" t="e">
        <f>NA()</f>
        <v>#N/A</v>
      </c>
      <c r="I50" s="176">
        <f>IF(ISNUMBER('実質公債費比率（分子）の構造'!M$53),'実質公債費比率（分子）の構造'!M$53,NA())</f>
        <v>1595</v>
      </c>
      <c r="J50" s="176" t="e">
        <f>NA()</f>
        <v>#N/A</v>
      </c>
      <c r="K50" s="176" t="e">
        <f>NA()</f>
        <v>#N/A</v>
      </c>
      <c r="L50" s="176">
        <f>IF(ISNUMBER('実質公債費比率（分子）の構造'!N$53),'実質公債費比率（分子）の構造'!N$53,NA())</f>
        <v>1791</v>
      </c>
      <c r="M50" s="176" t="e">
        <f>NA()</f>
        <v>#N/A</v>
      </c>
      <c r="N50" s="176" t="e">
        <f>NA()</f>
        <v>#N/A</v>
      </c>
      <c r="O50" s="176">
        <f>IF(ISNUMBER('実質公債費比率（分子）の構造'!O$53),'実質公債費比率（分子）の構造'!O$53,NA())</f>
        <v>1739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48185</v>
      </c>
      <c r="E56" s="175"/>
      <c r="F56" s="175"/>
      <c r="G56" s="175">
        <f>'将来負担比率（分子）の構造'!J$52</f>
        <v>46861</v>
      </c>
      <c r="H56" s="175"/>
      <c r="I56" s="175"/>
      <c r="J56" s="175">
        <f>'将来負担比率（分子）の構造'!K$52</f>
        <v>44615</v>
      </c>
      <c r="K56" s="175"/>
      <c r="L56" s="175"/>
      <c r="M56" s="175">
        <f>'将来負担比率（分子）の構造'!L$52</f>
        <v>42421</v>
      </c>
      <c r="N56" s="175"/>
      <c r="O56" s="175"/>
      <c r="P56" s="175">
        <f>'将来負担比率（分子）の構造'!M$52</f>
        <v>40095</v>
      </c>
    </row>
    <row r="57" spans="1:16" x14ac:dyDescent="0.15">
      <c r="A57" s="175" t="s">
        <v>44</v>
      </c>
      <c r="B57" s="175"/>
      <c r="C57" s="175"/>
      <c r="D57" s="175">
        <f>'将来負担比率（分子）の構造'!I$51</f>
        <v>1352</v>
      </c>
      <c r="E57" s="175"/>
      <c r="F57" s="175"/>
      <c r="G57" s="175">
        <f>'将来負担比率（分子）の構造'!J$51</f>
        <v>1209</v>
      </c>
      <c r="H57" s="175"/>
      <c r="I57" s="175"/>
      <c r="J57" s="175">
        <f>'将来負担比率（分子）の構造'!K$51</f>
        <v>1070</v>
      </c>
      <c r="K57" s="175"/>
      <c r="L57" s="175"/>
      <c r="M57" s="175">
        <f>'将来負担比率（分子）の構造'!L$51</f>
        <v>1143</v>
      </c>
      <c r="N57" s="175"/>
      <c r="O57" s="175"/>
      <c r="P57" s="175">
        <f>'将来負担比率（分子）の構造'!M$51</f>
        <v>1065</v>
      </c>
    </row>
    <row r="58" spans="1:16" x14ac:dyDescent="0.15">
      <c r="A58" s="175" t="s">
        <v>43</v>
      </c>
      <c r="B58" s="175"/>
      <c r="C58" s="175"/>
      <c r="D58" s="175">
        <f>'将来負担比率（分子）の構造'!I$50</f>
        <v>13682</v>
      </c>
      <c r="E58" s="175"/>
      <c r="F58" s="175"/>
      <c r="G58" s="175">
        <f>'将来負担比率（分子）の構造'!J$50</f>
        <v>13542</v>
      </c>
      <c r="H58" s="175"/>
      <c r="I58" s="175"/>
      <c r="J58" s="175">
        <f>'将来負担比率（分子）の構造'!K$50</f>
        <v>14047</v>
      </c>
      <c r="K58" s="175"/>
      <c r="L58" s="175"/>
      <c r="M58" s="175">
        <f>'将来負担比率（分子）の構造'!L$50</f>
        <v>14670</v>
      </c>
      <c r="N58" s="175"/>
      <c r="O58" s="175"/>
      <c r="P58" s="175">
        <f>'将来負担比率（分子）の構造'!M$50</f>
        <v>14401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4719</v>
      </c>
      <c r="C62" s="175"/>
      <c r="D62" s="175"/>
      <c r="E62" s="175">
        <f>'将来負担比率（分子）の構造'!J$45</f>
        <v>4699</v>
      </c>
      <c r="F62" s="175"/>
      <c r="G62" s="175"/>
      <c r="H62" s="175">
        <f>'将来負担比率（分子）の構造'!K$45</f>
        <v>4628</v>
      </c>
      <c r="I62" s="175"/>
      <c r="J62" s="175"/>
      <c r="K62" s="175">
        <f>'将来負担比率（分子）の構造'!L$45</f>
        <v>4572</v>
      </c>
      <c r="L62" s="175"/>
      <c r="M62" s="175"/>
      <c r="N62" s="175">
        <f>'将来負担比率（分子）の構造'!M$45</f>
        <v>4493</v>
      </c>
      <c r="O62" s="175"/>
      <c r="P62" s="175"/>
    </row>
    <row r="63" spans="1:16" x14ac:dyDescent="0.15">
      <c r="A63" s="175" t="s">
        <v>36</v>
      </c>
      <c r="B63" s="175">
        <f>'将来負担比率（分子）の構造'!I$44</f>
        <v>738</v>
      </c>
      <c r="C63" s="175"/>
      <c r="D63" s="175"/>
      <c r="E63" s="175">
        <f>'将来負担比率（分子）の構造'!J$44</f>
        <v>370</v>
      </c>
      <c r="F63" s="175"/>
      <c r="G63" s="175"/>
      <c r="H63" s="175">
        <f>'将来負担比率（分子）の構造'!K$44</f>
        <v>135</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13791</v>
      </c>
      <c r="C64" s="175"/>
      <c r="D64" s="175"/>
      <c r="E64" s="175">
        <f>'将来負担比率（分子）の構造'!J$43</f>
        <v>12984</v>
      </c>
      <c r="F64" s="175"/>
      <c r="G64" s="175"/>
      <c r="H64" s="175">
        <f>'将来負担比率（分子）の構造'!K$43</f>
        <v>12038</v>
      </c>
      <c r="I64" s="175"/>
      <c r="J64" s="175"/>
      <c r="K64" s="175">
        <f>'将来負担比率（分子）の構造'!L$43</f>
        <v>11273</v>
      </c>
      <c r="L64" s="175"/>
      <c r="M64" s="175"/>
      <c r="N64" s="175">
        <f>'将来負担比率（分子）の構造'!M$43</f>
        <v>10263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53174</v>
      </c>
      <c r="C66" s="175"/>
      <c r="D66" s="175"/>
      <c r="E66" s="175">
        <f>'将来負担比率（分子）の構造'!J$41</f>
        <v>51849</v>
      </c>
      <c r="F66" s="175"/>
      <c r="G66" s="175"/>
      <c r="H66" s="175">
        <f>'将来負担比率（分子）の構造'!K$41</f>
        <v>49767</v>
      </c>
      <c r="I66" s="175"/>
      <c r="J66" s="175"/>
      <c r="K66" s="175">
        <f>'将来負担比率（分子）の構造'!L$41</f>
        <v>47158</v>
      </c>
      <c r="L66" s="175"/>
      <c r="M66" s="175"/>
      <c r="N66" s="175">
        <f>'将来負担比率（分子）の構造'!M$41</f>
        <v>44068</v>
      </c>
      <c r="O66" s="175"/>
      <c r="P66" s="175"/>
    </row>
    <row r="67" spans="1:16" x14ac:dyDescent="0.15">
      <c r="A67" s="175" t="s">
        <v>77</v>
      </c>
      <c r="B67" s="175" t="e">
        <f>NA()</f>
        <v>#N/A</v>
      </c>
      <c r="C67" s="175">
        <f>IF(ISNUMBER('将来負担比率（分子）の構造'!I$53), IF('将来負担比率（分子）の構造'!I$53 &lt; 0, 0, '将来負担比率（分子）の構造'!I$53), NA())</f>
        <v>9203</v>
      </c>
      <c r="D67" s="175" t="e">
        <f>NA()</f>
        <v>#N/A</v>
      </c>
      <c r="E67" s="175" t="e">
        <f>NA()</f>
        <v>#N/A</v>
      </c>
      <c r="F67" s="175">
        <f>IF(ISNUMBER('将来負担比率（分子）の構造'!J$53), IF('将来負担比率（分子）の構造'!J$53 &lt; 0, 0, '将来負担比率（分子）の構造'!J$53), NA())</f>
        <v>8290</v>
      </c>
      <c r="G67" s="175" t="e">
        <f>NA()</f>
        <v>#N/A</v>
      </c>
      <c r="H67" s="175" t="e">
        <f>NA()</f>
        <v>#N/A</v>
      </c>
      <c r="I67" s="175">
        <f>IF(ISNUMBER('将来負担比率（分子）の構造'!K$53), IF('将来負担比率（分子）の構造'!K$53 &lt; 0, 0, '将来負担比率（分子）の構造'!K$53), NA())</f>
        <v>6836</v>
      </c>
      <c r="J67" s="175" t="e">
        <f>NA()</f>
        <v>#N/A</v>
      </c>
      <c r="K67" s="175" t="e">
        <f>NA()</f>
        <v>#N/A</v>
      </c>
      <c r="L67" s="175">
        <f>IF(ISNUMBER('将来負担比率（分子）の構造'!L$53), IF('将来負担比率（分子）の構造'!L$53 &lt; 0, 0, '将来負担比率（分子）の構造'!L$53), NA())</f>
        <v>4770</v>
      </c>
      <c r="M67" s="175" t="e">
        <f>NA()</f>
        <v>#N/A</v>
      </c>
      <c r="N67" s="175" t="e">
        <f>NA()</f>
        <v>#N/A</v>
      </c>
      <c r="O67" s="175">
        <f>IF(ISNUMBER('将来負担比率（分子）の構造'!M$53), IF('将来負担比率（分子）の構造'!M$53 &lt; 0, 0, '将来負担比率（分子）の構造'!M$53), NA())</f>
        <v>3263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4214</v>
      </c>
      <c r="C72" s="179">
        <f>基金残高に係る経年分析!G55</f>
        <v>4559</v>
      </c>
      <c r="D72" s="179">
        <f>基金残高に係る経年分析!H55</f>
        <v>5114</v>
      </c>
    </row>
    <row r="73" spans="1:16" x14ac:dyDescent="0.15">
      <c r="A73" s="178" t="s">
        <v>80</v>
      </c>
      <c r="B73" s="179">
        <f>基金残高に係る経年分析!F56</f>
        <v>4023</v>
      </c>
      <c r="C73" s="179">
        <f>基金残高に係る経年分析!G56</f>
        <v>4407</v>
      </c>
      <c r="D73" s="179">
        <f>基金残高に係る経年分析!H56</f>
        <v>3621</v>
      </c>
    </row>
    <row r="74" spans="1:16" x14ac:dyDescent="0.15">
      <c r="A74" s="178" t="s">
        <v>81</v>
      </c>
      <c r="B74" s="179">
        <f>基金残高に係る経年分析!F57</f>
        <v>7789</v>
      </c>
      <c r="C74" s="179">
        <f>基金残高に係る経年分析!G57</f>
        <v>7438</v>
      </c>
      <c r="D74" s="179">
        <f>基金残高に係る経年分析!H57</f>
        <v>6964</v>
      </c>
    </row>
  </sheetData>
  <sheetProtection algorithmName="SHA-512" hashValue="Sn4m1IFt/WfTY7DTkjOtbvdNQlihHyRsviqBfOxyzTI0tdlczB+5zGDPq9jE/cnLWleZbz1vqJ/6Yzg7NnYF2w==" saltValue="s/7XDqkxRZBdZjIAt6PM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2024-09-12T23:33:03Z</cp:lastPrinted>
  <dcterms:created xsi:type="dcterms:W3CDTF">2024-02-05T02:42:07Z</dcterms:created>
  <dcterms:modified xsi:type="dcterms:W3CDTF">2024-09-30T23:42:30Z</dcterms:modified>
  <cp:category/>
</cp:coreProperties>
</file>